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97\администратор\+++ЭКОНОМИЧЕСКИЙ ОТДЕЛ\Мониторинг цен в торговле\"/>
    </mc:Choice>
  </mc:AlternateContent>
  <bookViews>
    <workbookView xWindow="0" yWindow="0" windowWidth="23040" windowHeight="8652" firstSheet="8" activeTab="15"/>
  </bookViews>
  <sheets>
    <sheet name="01.12.2023" sheetId="25" r:id="rId1"/>
    <sheet name="01.01.2024" sheetId="26" r:id="rId2"/>
    <sheet name="01.02.2024" sheetId="27" r:id="rId3"/>
    <sheet name="01.03.2024" sheetId="28" r:id="rId4"/>
    <sheet name="01.04.2024" sheetId="29" r:id="rId5"/>
    <sheet name="01.05.2024" sheetId="30" r:id="rId6"/>
    <sheet name="01.06.2024" sheetId="31" r:id="rId7"/>
    <sheet name="01.08.2024" sheetId="32" r:id="rId8"/>
    <sheet name="01.09.2024" sheetId="33" r:id="rId9"/>
    <sheet name="01.10.2024" sheetId="34" r:id="rId10"/>
    <sheet name="01.11.2024" sheetId="35" r:id="rId11"/>
    <sheet name="01.12.2024" sheetId="36" r:id="rId12"/>
    <sheet name="01.01.2025" sheetId="37" r:id="rId13"/>
    <sheet name="01.02.2025 " sheetId="38" r:id="rId14"/>
    <sheet name="01.03.2025" sheetId="39" r:id="rId15"/>
    <sheet name="01.04.2025" sheetId="40" r:id="rId16"/>
  </sheets>
  <externalReferences>
    <externalReference r:id="rId17"/>
  </externalReferences>
  <definedNames>
    <definedName name="_xlnm.Print_Area" localSheetId="12">'01.01.2025'!$A$1:$AF$48</definedName>
    <definedName name="_xlnm.Print_Area" localSheetId="13">'01.02.2025 '!#REF!</definedName>
    <definedName name="_xlnm.Print_Area" localSheetId="8">'01.09.2024'!$A$1:$AF$48</definedName>
    <definedName name="_xlnm.Print_Area" localSheetId="9">'01.10.2024'!$A$4:$AB$48</definedName>
    <definedName name="_xlnm.Print_Area" localSheetId="11">'01.12.2024'!$B$4:$Z$48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40" l="1"/>
  <c r="F35" i="40"/>
  <c r="AB42" i="40" l="1"/>
  <c r="AB44" i="40"/>
  <c r="AB47" i="40"/>
  <c r="AB48" i="40"/>
  <c r="X38" i="40"/>
  <c r="X39" i="40"/>
  <c r="X41" i="40"/>
  <c r="X42" i="40"/>
  <c r="X46" i="40"/>
  <c r="X36" i="40"/>
  <c r="S10" i="40"/>
  <c r="S13" i="40"/>
  <c r="S15" i="40"/>
  <c r="S17" i="40"/>
  <c r="S18" i="40"/>
  <c r="S19" i="40"/>
  <c r="S21" i="40"/>
  <c r="S22" i="40"/>
  <c r="S23" i="40"/>
  <c r="S26" i="40"/>
  <c r="S27" i="40"/>
  <c r="S29" i="40"/>
  <c r="S37" i="40"/>
  <c r="S39" i="40"/>
  <c r="S42" i="40"/>
  <c r="S45" i="40"/>
  <c r="S48" i="40"/>
  <c r="S8" i="40"/>
  <c r="O9" i="40"/>
  <c r="O11" i="40"/>
  <c r="O12" i="40"/>
  <c r="O16" i="40"/>
  <c r="O17" i="40"/>
  <c r="O18" i="40"/>
  <c r="O21" i="40"/>
  <c r="O22" i="40"/>
  <c r="O23" i="40"/>
  <c r="O25" i="40"/>
  <c r="O26" i="40"/>
  <c r="O31" i="40"/>
  <c r="O33" i="40"/>
  <c r="O37" i="40"/>
  <c r="O38" i="40"/>
  <c r="O39" i="40"/>
  <c r="O40" i="40"/>
  <c r="O41" i="40"/>
  <c r="O42" i="40"/>
  <c r="O45" i="40"/>
  <c r="O48" i="40"/>
  <c r="O8" i="40"/>
  <c r="I9" i="40"/>
  <c r="I10" i="40"/>
  <c r="J9" i="40"/>
  <c r="J10" i="40"/>
  <c r="J11" i="40"/>
  <c r="J14" i="40"/>
  <c r="J19" i="40"/>
  <c r="J21" i="40"/>
  <c r="J22" i="40"/>
  <c r="J24" i="40"/>
  <c r="J29" i="40"/>
  <c r="J36" i="40"/>
  <c r="J37" i="40"/>
  <c r="J39" i="40"/>
  <c r="J41" i="40"/>
  <c r="J45" i="40"/>
  <c r="J47" i="40"/>
  <c r="F20" i="40"/>
  <c r="F21" i="40"/>
  <c r="F22" i="40"/>
  <c r="F26" i="40"/>
  <c r="F37" i="40"/>
  <c r="F39" i="40"/>
  <c r="F42" i="40"/>
  <c r="F44" i="40"/>
  <c r="F45" i="40"/>
  <c r="E8" i="40"/>
  <c r="F8" i="40" s="1"/>
  <c r="AF48" i="40"/>
  <c r="AE48" i="40"/>
  <c r="R48" i="40"/>
  <c r="N48" i="40"/>
  <c r="I48" i="40"/>
  <c r="J48" i="40" s="1"/>
  <c r="E48" i="40"/>
  <c r="F48" i="40" s="1"/>
  <c r="AF47" i="40"/>
  <c r="AE47" i="40"/>
  <c r="AA47" i="40"/>
  <c r="W47" i="40"/>
  <c r="X47" i="40" s="1"/>
  <c r="R47" i="40"/>
  <c r="S47" i="40" s="1"/>
  <c r="N47" i="40"/>
  <c r="O47" i="40" s="1"/>
  <c r="I47" i="40"/>
  <c r="E47" i="40"/>
  <c r="F47" i="40" s="1"/>
  <c r="AF46" i="40"/>
  <c r="AE46" i="40"/>
  <c r="AA46" i="40"/>
  <c r="AB46" i="40" s="1"/>
  <c r="W46" i="40"/>
  <c r="R46" i="40"/>
  <c r="S46" i="40" s="1"/>
  <c r="N46" i="40"/>
  <c r="O46" i="40" s="1"/>
  <c r="I46" i="40"/>
  <c r="J46" i="40" s="1"/>
  <c r="E46" i="40"/>
  <c r="F46" i="40" s="1"/>
  <c r="AF45" i="40"/>
  <c r="AE45" i="40"/>
  <c r="AA45" i="40"/>
  <c r="AB45" i="40" s="1"/>
  <c r="W45" i="40"/>
  <c r="X45" i="40" s="1"/>
  <c r="N45" i="40"/>
  <c r="AF44" i="40"/>
  <c r="AE44" i="40"/>
  <c r="AA44" i="40"/>
  <c r="W44" i="40"/>
  <c r="X44" i="40" s="1"/>
  <c r="R44" i="40"/>
  <c r="S44" i="40" s="1"/>
  <c r="N44" i="40"/>
  <c r="O44" i="40" s="1"/>
  <c r="I44" i="40"/>
  <c r="J44" i="40" s="1"/>
  <c r="AF43" i="40"/>
  <c r="AE43" i="40"/>
  <c r="AA43" i="40"/>
  <c r="AB43" i="40" s="1"/>
  <c r="W43" i="40"/>
  <c r="X43" i="40" s="1"/>
  <c r="R43" i="40"/>
  <c r="S43" i="40" s="1"/>
  <c r="N43" i="40"/>
  <c r="O43" i="40" s="1"/>
  <c r="I43" i="40"/>
  <c r="J43" i="40" s="1"/>
  <c r="E43" i="40"/>
  <c r="F43" i="40" s="1"/>
  <c r="AF42" i="40"/>
  <c r="AE42" i="40"/>
  <c r="AA42" i="40"/>
  <c r="W42" i="40"/>
  <c r="R42" i="40"/>
  <c r="N42" i="40"/>
  <c r="I42" i="40"/>
  <c r="J42" i="40" s="1"/>
  <c r="AF41" i="40"/>
  <c r="AE41" i="40"/>
  <c r="AA41" i="40"/>
  <c r="AB41" i="40" s="1"/>
  <c r="W41" i="40"/>
  <c r="R41" i="40"/>
  <c r="S41" i="40" s="1"/>
  <c r="N41" i="40"/>
  <c r="I41" i="40"/>
  <c r="E41" i="40"/>
  <c r="F41" i="40" s="1"/>
  <c r="AF40" i="40"/>
  <c r="AE40" i="40"/>
  <c r="AA40" i="40"/>
  <c r="AB40" i="40" s="1"/>
  <c r="W40" i="40"/>
  <c r="X40" i="40" s="1"/>
  <c r="R40" i="40"/>
  <c r="S40" i="40" s="1"/>
  <c r="N40" i="40"/>
  <c r="I40" i="40"/>
  <c r="J40" i="40" s="1"/>
  <c r="E40" i="40"/>
  <c r="F40" i="40" s="1"/>
  <c r="AF39" i="40"/>
  <c r="AE39" i="40"/>
  <c r="AA39" i="40"/>
  <c r="AB39" i="40" s="1"/>
  <c r="W39" i="40"/>
  <c r="R39" i="40"/>
  <c r="N39" i="40"/>
  <c r="I39" i="40"/>
  <c r="AF38" i="40"/>
  <c r="AE38" i="40"/>
  <c r="AA38" i="40"/>
  <c r="AB38" i="40" s="1"/>
  <c r="W38" i="40"/>
  <c r="R38" i="40"/>
  <c r="S38" i="40" s="1"/>
  <c r="N38" i="40"/>
  <c r="I38" i="40"/>
  <c r="J38" i="40" s="1"/>
  <c r="E38" i="40"/>
  <c r="F38" i="40" s="1"/>
  <c r="AF37" i="40"/>
  <c r="AE37" i="40"/>
  <c r="AA37" i="40"/>
  <c r="AB37" i="40" s="1"/>
  <c r="W37" i="40"/>
  <c r="X37" i="40" s="1"/>
  <c r="R37" i="40"/>
  <c r="N37" i="40"/>
  <c r="I37" i="40"/>
  <c r="AF36" i="40"/>
  <c r="AE36" i="40"/>
  <c r="AA36" i="40"/>
  <c r="AB36" i="40" s="1"/>
  <c r="W36" i="40"/>
  <c r="R36" i="40"/>
  <c r="S36" i="40" s="1"/>
  <c r="N36" i="40"/>
  <c r="O36" i="40" s="1"/>
  <c r="I36" i="40"/>
  <c r="E36" i="40"/>
  <c r="F36" i="40" s="1"/>
  <c r="AF35" i="40"/>
  <c r="AE35" i="40"/>
  <c r="R35" i="40"/>
  <c r="S35" i="40" s="1"/>
  <c r="N35" i="40"/>
  <c r="O35" i="40" s="1"/>
  <c r="I35" i="40"/>
  <c r="J35" i="40" s="1"/>
  <c r="E35" i="40"/>
  <c r="AF34" i="40"/>
  <c r="AE34" i="40"/>
  <c r="R34" i="40"/>
  <c r="S34" i="40" s="1"/>
  <c r="N34" i="40"/>
  <c r="O34" i="40" s="1"/>
  <c r="I34" i="40"/>
  <c r="J34" i="40" s="1"/>
  <c r="E34" i="40"/>
  <c r="F34" i="40" s="1"/>
  <c r="AF33" i="40"/>
  <c r="AE33" i="40"/>
  <c r="R33" i="40"/>
  <c r="S33" i="40" s="1"/>
  <c r="N33" i="40"/>
  <c r="I33" i="40"/>
  <c r="J33" i="40" s="1"/>
  <c r="E33" i="40"/>
  <c r="F33" i="40" s="1"/>
  <c r="AF32" i="40"/>
  <c r="AE32" i="40"/>
  <c r="S32" i="40"/>
  <c r="N32" i="40"/>
  <c r="O32" i="40" s="1"/>
  <c r="I32" i="40"/>
  <c r="J32" i="40" s="1"/>
  <c r="E32" i="40"/>
  <c r="F32" i="40" s="1"/>
  <c r="AF31" i="40"/>
  <c r="AE31" i="40"/>
  <c r="S31" i="40"/>
  <c r="N31" i="40"/>
  <c r="I31" i="40"/>
  <c r="J31" i="40" s="1"/>
  <c r="E31" i="40"/>
  <c r="F31" i="40" s="1"/>
  <c r="AF30" i="40"/>
  <c r="AE30" i="40"/>
  <c r="R30" i="40"/>
  <c r="S30" i="40" s="1"/>
  <c r="N30" i="40"/>
  <c r="O30" i="40" s="1"/>
  <c r="I30" i="40"/>
  <c r="J30" i="40" s="1"/>
  <c r="E30" i="40"/>
  <c r="F30" i="40" s="1"/>
  <c r="AF29" i="40"/>
  <c r="AE29" i="40"/>
  <c r="R29" i="40"/>
  <c r="N29" i="40"/>
  <c r="O29" i="40" s="1"/>
  <c r="I29" i="40"/>
  <c r="E29" i="40"/>
  <c r="F29" i="40" s="1"/>
  <c r="AF28" i="40"/>
  <c r="AE28" i="40"/>
  <c r="R28" i="40"/>
  <c r="S28" i="40" s="1"/>
  <c r="N28" i="40"/>
  <c r="O28" i="40" s="1"/>
  <c r="I28" i="40"/>
  <c r="J28" i="40" s="1"/>
  <c r="E28" i="40"/>
  <c r="F28" i="40" s="1"/>
  <c r="AF27" i="40"/>
  <c r="AE27" i="40"/>
  <c r="R27" i="40"/>
  <c r="N27" i="40"/>
  <c r="O27" i="40" s="1"/>
  <c r="I27" i="40"/>
  <c r="J27" i="40" s="1"/>
  <c r="E27" i="40"/>
  <c r="F27" i="40" s="1"/>
  <c r="AF26" i="40"/>
  <c r="AE26" i="40"/>
  <c r="R26" i="40"/>
  <c r="N26" i="40"/>
  <c r="I26" i="40"/>
  <c r="J26" i="40" s="1"/>
  <c r="AF25" i="40"/>
  <c r="AE25" i="40"/>
  <c r="R25" i="40"/>
  <c r="S25" i="40" s="1"/>
  <c r="N25" i="40"/>
  <c r="I25" i="40"/>
  <c r="J25" i="40" s="1"/>
  <c r="E25" i="40"/>
  <c r="F25" i="40" s="1"/>
  <c r="AF24" i="40"/>
  <c r="AE24" i="40"/>
  <c r="R24" i="40"/>
  <c r="S24" i="40" s="1"/>
  <c r="N24" i="40"/>
  <c r="O24" i="40" s="1"/>
  <c r="I24" i="40"/>
  <c r="E24" i="40"/>
  <c r="F24" i="40" s="1"/>
  <c r="AF23" i="40"/>
  <c r="AE23" i="40"/>
  <c r="R23" i="40"/>
  <c r="N23" i="40"/>
  <c r="I23" i="40"/>
  <c r="J23" i="40" s="1"/>
  <c r="E23" i="40"/>
  <c r="F23" i="40" s="1"/>
  <c r="AF22" i="40"/>
  <c r="AE22" i="40"/>
  <c r="N22" i="40"/>
  <c r="E22" i="40"/>
  <c r="AF21" i="40"/>
  <c r="AE21" i="40"/>
  <c r="N21" i="40"/>
  <c r="AF20" i="40"/>
  <c r="AE20" i="40"/>
  <c r="R20" i="40"/>
  <c r="S20" i="40" s="1"/>
  <c r="N20" i="40"/>
  <c r="O20" i="40" s="1"/>
  <c r="I20" i="40"/>
  <c r="J20" i="40" s="1"/>
  <c r="E20" i="40"/>
  <c r="AF19" i="40"/>
  <c r="AE19" i="40"/>
  <c r="R19" i="40"/>
  <c r="N19" i="40"/>
  <c r="O19" i="40" s="1"/>
  <c r="I19" i="40"/>
  <c r="E19" i="40"/>
  <c r="F19" i="40" s="1"/>
  <c r="AF18" i="40"/>
  <c r="AE18" i="40"/>
  <c r="R18" i="40"/>
  <c r="N18" i="40"/>
  <c r="I18" i="40"/>
  <c r="J18" i="40" s="1"/>
  <c r="E18" i="40"/>
  <c r="F18" i="40" s="1"/>
  <c r="AF17" i="40"/>
  <c r="AE17" i="40"/>
  <c r="R17" i="40"/>
  <c r="N17" i="40"/>
  <c r="J17" i="40"/>
  <c r="E17" i="40"/>
  <c r="F17" i="40" s="1"/>
  <c r="AF16" i="40"/>
  <c r="AE16" i="40"/>
  <c r="R16" i="40"/>
  <c r="S16" i="40" s="1"/>
  <c r="N16" i="40"/>
  <c r="I16" i="40"/>
  <c r="J16" i="40" s="1"/>
  <c r="E16" i="40"/>
  <c r="F16" i="40" s="1"/>
  <c r="AF15" i="40"/>
  <c r="AE15" i="40"/>
  <c r="R15" i="40"/>
  <c r="N15" i="40"/>
  <c r="O15" i="40" s="1"/>
  <c r="I15" i="40"/>
  <c r="J15" i="40" s="1"/>
  <c r="E15" i="40"/>
  <c r="F15" i="40" s="1"/>
  <c r="AF14" i="40"/>
  <c r="AE14" i="40"/>
  <c r="R14" i="40"/>
  <c r="S14" i="40" s="1"/>
  <c r="N14" i="40"/>
  <c r="O14" i="40" s="1"/>
  <c r="I14" i="40"/>
  <c r="E14" i="40"/>
  <c r="F14" i="40" s="1"/>
  <c r="AF13" i="40"/>
  <c r="AE13" i="40"/>
  <c r="R13" i="40"/>
  <c r="O13" i="40"/>
  <c r="I13" i="40"/>
  <c r="J13" i="40" s="1"/>
  <c r="E13" i="40"/>
  <c r="F13" i="40" s="1"/>
  <c r="AF12" i="40"/>
  <c r="AE12" i="40"/>
  <c r="R12" i="40"/>
  <c r="S12" i="40" s="1"/>
  <c r="N12" i="40"/>
  <c r="I12" i="40"/>
  <c r="J12" i="40" s="1"/>
  <c r="E12" i="40"/>
  <c r="F12" i="40" s="1"/>
  <c r="AF11" i="40"/>
  <c r="AE11" i="40"/>
  <c r="R11" i="40"/>
  <c r="S11" i="40" s="1"/>
  <c r="N11" i="40"/>
  <c r="I11" i="40"/>
  <c r="E11" i="40"/>
  <c r="F11" i="40" s="1"/>
  <c r="AF10" i="40"/>
  <c r="AE10" i="40"/>
  <c r="R10" i="40"/>
  <c r="N10" i="40"/>
  <c r="O10" i="40" s="1"/>
  <c r="E10" i="40"/>
  <c r="F10" i="40" s="1"/>
  <c r="AF9" i="40"/>
  <c r="AE9" i="40"/>
  <c r="R9" i="40"/>
  <c r="S9" i="40" s="1"/>
  <c r="N9" i="40"/>
  <c r="E9" i="40"/>
  <c r="F9" i="40" s="1"/>
  <c r="AF8" i="40"/>
  <c r="AE8" i="40"/>
  <c r="R8" i="40"/>
  <c r="N8" i="40"/>
  <c r="I8" i="40"/>
  <c r="J8" i="40" s="1"/>
  <c r="AB37" i="39" l="1"/>
  <c r="AB38" i="39"/>
  <c r="AB39" i="39"/>
  <c r="AB40" i="39"/>
  <c r="AB41" i="39"/>
  <c r="AB42" i="39"/>
  <c r="AB43" i="39"/>
  <c r="AB44" i="39"/>
  <c r="AB45" i="39"/>
  <c r="AB46" i="39"/>
  <c r="AB47" i="39"/>
  <c r="AB36" i="39"/>
  <c r="AA37" i="39"/>
  <c r="AA38" i="39"/>
  <c r="AA39" i="39"/>
  <c r="AA40" i="39"/>
  <c r="AA41" i="39"/>
  <c r="AA42" i="39"/>
  <c r="AA43" i="39"/>
  <c r="AA44" i="39"/>
  <c r="AA45" i="39"/>
  <c r="AA46" i="39"/>
  <c r="AA47" i="39"/>
  <c r="AA36" i="39"/>
  <c r="S21" i="39" l="1"/>
  <c r="S22" i="39"/>
  <c r="S45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22" i="39"/>
  <c r="N23" i="39"/>
  <c r="N24" i="39"/>
  <c r="N25" i="39"/>
  <c r="N26" i="39"/>
  <c r="N27" i="39"/>
  <c r="N28" i="39"/>
  <c r="N29" i="39"/>
  <c r="N30" i="39"/>
  <c r="N31" i="39"/>
  <c r="N32" i="39"/>
  <c r="N33" i="39"/>
  <c r="N34" i="39"/>
  <c r="N35" i="39"/>
  <c r="N36" i="39"/>
  <c r="N37" i="39"/>
  <c r="N38" i="39"/>
  <c r="N39" i="39"/>
  <c r="N40" i="39"/>
  <c r="N41" i="39"/>
  <c r="N42" i="39"/>
  <c r="N43" i="39"/>
  <c r="N44" i="39"/>
  <c r="N45" i="39"/>
  <c r="N46" i="39"/>
  <c r="N47" i="39"/>
  <c r="N48" i="39"/>
  <c r="N8" i="39"/>
  <c r="J45" i="39"/>
  <c r="J22" i="39"/>
  <c r="J21" i="39"/>
  <c r="J9" i="39"/>
  <c r="O8" i="39"/>
  <c r="F21" i="39"/>
  <c r="F26" i="39"/>
  <c r="F37" i="39"/>
  <c r="F39" i="39"/>
  <c r="F42" i="39"/>
  <c r="F44" i="39"/>
  <c r="F45" i="39"/>
  <c r="AF48" i="38"/>
  <c r="AE48" i="38"/>
  <c r="S48" i="38"/>
  <c r="R48" i="38"/>
  <c r="O48" i="38"/>
  <c r="N48" i="38"/>
  <c r="J48" i="38"/>
  <c r="I48" i="38"/>
  <c r="F48" i="38"/>
  <c r="E48" i="38"/>
  <c r="AF47" i="38"/>
  <c r="AE47" i="38"/>
  <c r="AB47" i="38"/>
  <c r="AA47" i="38"/>
  <c r="X47" i="38"/>
  <c r="W47" i="38"/>
  <c r="S47" i="38"/>
  <c r="R47" i="38"/>
  <c r="O47" i="38"/>
  <c r="N47" i="38"/>
  <c r="J47" i="38"/>
  <c r="I47" i="38"/>
  <c r="F47" i="38"/>
  <c r="E47" i="38"/>
  <c r="AF46" i="38"/>
  <c r="AE46" i="38"/>
  <c r="AB46" i="38"/>
  <c r="AA46" i="38"/>
  <c r="X46" i="38"/>
  <c r="W46" i="38"/>
  <c r="S46" i="38"/>
  <c r="R46" i="38"/>
  <c r="O46" i="38"/>
  <c r="N46" i="38"/>
  <c r="J46" i="38"/>
  <c r="I46" i="38"/>
  <c r="F46" i="38"/>
  <c r="E46" i="38"/>
  <c r="AF45" i="38"/>
  <c r="AE45" i="38"/>
  <c r="AB45" i="38"/>
  <c r="AA45" i="38"/>
  <c r="X45" i="38"/>
  <c r="W45" i="38"/>
  <c r="S45" i="38"/>
  <c r="O45" i="38"/>
  <c r="J45" i="38"/>
  <c r="F45" i="38"/>
  <c r="AF44" i="38"/>
  <c r="AE44" i="38"/>
  <c r="AB44" i="38"/>
  <c r="AA44" i="38"/>
  <c r="X44" i="38"/>
  <c r="W44" i="38"/>
  <c r="S44" i="38"/>
  <c r="R44" i="38"/>
  <c r="O44" i="38"/>
  <c r="N44" i="38"/>
  <c r="J44" i="38"/>
  <c r="I44" i="38"/>
  <c r="F44" i="38"/>
  <c r="AF43" i="38"/>
  <c r="AE43" i="38"/>
  <c r="AA43" i="38"/>
  <c r="AB43" i="38" s="1"/>
  <c r="W43" i="38"/>
  <c r="X43" i="38" s="1"/>
  <c r="R43" i="38"/>
  <c r="S43" i="38" s="1"/>
  <c r="N43" i="38"/>
  <c r="O43" i="38" s="1"/>
  <c r="I43" i="38"/>
  <c r="J43" i="38" s="1"/>
  <c r="E43" i="38"/>
  <c r="F43" i="38" s="1"/>
  <c r="AF42" i="38"/>
  <c r="AE42" i="38"/>
  <c r="AA42" i="38"/>
  <c r="AB42" i="38" s="1"/>
  <c r="W42" i="38"/>
  <c r="X42" i="38" s="1"/>
  <c r="R42" i="38"/>
  <c r="S42" i="38" s="1"/>
  <c r="O42" i="38"/>
  <c r="J42" i="38"/>
  <c r="I42" i="38"/>
  <c r="F42" i="38"/>
  <c r="AF41" i="38"/>
  <c r="AE41" i="38"/>
  <c r="AA41" i="38"/>
  <c r="AB41" i="38" s="1"/>
  <c r="W41" i="38"/>
  <c r="X41" i="38" s="1"/>
  <c r="R41" i="38"/>
  <c r="S41" i="38" s="1"/>
  <c r="N41" i="38"/>
  <c r="O41" i="38" s="1"/>
  <c r="I41" i="38"/>
  <c r="J41" i="38" s="1"/>
  <c r="E41" i="38"/>
  <c r="F41" i="38" s="1"/>
  <c r="AF40" i="38"/>
  <c r="AE40" i="38"/>
  <c r="AA40" i="38"/>
  <c r="AB40" i="38" s="1"/>
  <c r="X40" i="38"/>
  <c r="S40" i="38"/>
  <c r="R40" i="38"/>
  <c r="O40" i="38"/>
  <c r="N40" i="38"/>
  <c r="J40" i="38"/>
  <c r="I40" i="38"/>
  <c r="F40" i="38"/>
  <c r="E40" i="38"/>
  <c r="AF39" i="38"/>
  <c r="AE39" i="38"/>
  <c r="AB39" i="38"/>
  <c r="AA39" i="38"/>
  <c r="X39" i="38"/>
  <c r="W39" i="38"/>
  <c r="S39" i="38"/>
  <c r="R39" i="38"/>
  <c r="O39" i="38"/>
  <c r="I39" i="38"/>
  <c r="J39" i="38" s="1"/>
  <c r="F39" i="38"/>
  <c r="AF38" i="38"/>
  <c r="AE38" i="38"/>
  <c r="AB38" i="38"/>
  <c r="W38" i="38"/>
  <c r="X38" i="38" s="1"/>
  <c r="R38" i="38"/>
  <c r="S38" i="38" s="1"/>
  <c r="N38" i="38"/>
  <c r="O38" i="38" s="1"/>
  <c r="I38" i="38"/>
  <c r="J38" i="38" s="1"/>
  <c r="E38" i="38"/>
  <c r="F38" i="38" s="1"/>
  <c r="AF37" i="38"/>
  <c r="AE37" i="38"/>
  <c r="AB37" i="38"/>
  <c r="X37" i="38"/>
  <c r="W37" i="38"/>
  <c r="S37" i="38"/>
  <c r="R37" i="38"/>
  <c r="O37" i="38"/>
  <c r="N37" i="38"/>
  <c r="J37" i="38"/>
  <c r="I37" i="38"/>
  <c r="F37" i="38"/>
  <c r="AF36" i="38"/>
  <c r="AE36" i="38"/>
  <c r="AA36" i="38"/>
  <c r="AB36" i="38" s="1"/>
  <c r="W36" i="38"/>
  <c r="X36" i="38" s="1"/>
  <c r="R36" i="38"/>
  <c r="S36" i="38" s="1"/>
  <c r="N36" i="38"/>
  <c r="O36" i="38" s="1"/>
  <c r="I36" i="38"/>
  <c r="J36" i="38" s="1"/>
  <c r="E36" i="38"/>
  <c r="F36" i="38" s="1"/>
  <c r="AF35" i="38"/>
  <c r="AE35" i="38"/>
  <c r="R35" i="38"/>
  <c r="S35" i="38" s="1"/>
  <c r="N35" i="38"/>
  <c r="O35" i="38" s="1"/>
  <c r="I35" i="38"/>
  <c r="J35" i="38" s="1"/>
  <c r="E35" i="38"/>
  <c r="F35" i="38" s="1"/>
  <c r="AF34" i="38"/>
  <c r="AE34" i="38"/>
  <c r="R34" i="38"/>
  <c r="S34" i="38" s="1"/>
  <c r="N34" i="38"/>
  <c r="O34" i="38" s="1"/>
  <c r="I34" i="38"/>
  <c r="J34" i="38" s="1"/>
  <c r="E34" i="38"/>
  <c r="F34" i="38" s="1"/>
  <c r="AF33" i="38"/>
  <c r="AE33" i="38"/>
  <c r="R33" i="38"/>
  <c r="S33" i="38" s="1"/>
  <c r="O33" i="38"/>
  <c r="J33" i="38"/>
  <c r="I33" i="38"/>
  <c r="F33" i="38"/>
  <c r="E33" i="38"/>
  <c r="AF32" i="38"/>
  <c r="AE32" i="38"/>
  <c r="S32" i="38"/>
  <c r="R32" i="38"/>
  <c r="O32" i="38"/>
  <c r="N32" i="38"/>
  <c r="J32" i="38"/>
  <c r="I32" i="38"/>
  <c r="F32" i="38"/>
  <c r="E32" i="38"/>
  <c r="AF31" i="38"/>
  <c r="AE31" i="38"/>
  <c r="S31" i="38"/>
  <c r="R31" i="38"/>
  <c r="O31" i="38"/>
  <c r="N31" i="38"/>
  <c r="J31" i="38"/>
  <c r="I31" i="38"/>
  <c r="F31" i="38"/>
  <c r="E31" i="38"/>
  <c r="AF30" i="38"/>
  <c r="AE30" i="38"/>
  <c r="S30" i="38"/>
  <c r="R30" i="38"/>
  <c r="O30" i="38"/>
  <c r="N30" i="38"/>
  <c r="J30" i="38"/>
  <c r="I30" i="38"/>
  <c r="F30" i="38"/>
  <c r="E30" i="38"/>
  <c r="AF29" i="38"/>
  <c r="AE29" i="38"/>
  <c r="S29" i="38"/>
  <c r="R29" i="38"/>
  <c r="O29" i="38"/>
  <c r="N29" i="38"/>
  <c r="J29" i="38"/>
  <c r="I29" i="38"/>
  <c r="F29" i="38"/>
  <c r="E29" i="38"/>
  <c r="AF28" i="38"/>
  <c r="AE28" i="38"/>
  <c r="S28" i="38"/>
  <c r="R28" i="38"/>
  <c r="O28" i="38"/>
  <c r="N28" i="38"/>
  <c r="J28" i="38"/>
  <c r="I28" i="38"/>
  <c r="F28" i="38"/>
  <c r="E28" i="38"/>
  <c r="AF27" i="38"/>
  <c r="AE27" i="38"/>
  <c r="S27" i="38"/>
  <c r="R27" i="38"/>
  <c r="O27" i="38"/>
  <c r="N27" i="38"/>
  <c r="J27" i="38"/>
  <c r="I27" i="38"/>
  <c r="F27" i="38"/>
  <c r="E27" i="38"/>
  <c r="AF26" i="38"/>
  <c r="AE26" i="38"/>
  <c r="S26" i="38"/>
  <c r="R26" i="38"/>
  <c r="O26" i="38"/>
  <c r="N26" i="38"/>
  <c r="J26" i="38"/>
  <c r="I26" i="38"/>
  <c r="F26" i="38"/>
  <c r="AF25" i="38"/>
  <c r="AE25" i="38"/>
  <c r="R25" i="38"/>
  <c r="S25" i="38" s="1"/>
  <c r="N25" i="38"/>
  <c r="O25" i="38" s="1"/>
  <c r="I25" i="38"/>
  <c r="J25" i="38" s="1"/>
  <c r="E25" i="38"/>
  <c r="F25" i="38" s="1"/>
  <c r="AF24" i="38"/>
  <c r="AE24" i="38"/>
  <c r="R24" i="38"/>
  <c r="S24" i="38" s="1"/>
  <c r="N24" i="38"/>
  <c r="O24" i="38" s="1"/>
  <c r="I24" i="38"/>
  <c r="J24" i="38" s="1"/>
  <c r="E24" i="38"/>
  <c r="F24" i="38" s="1"/>
  <c r="AF23" i="38"/>
  <c r="AE23" i="38"/>
  <c r="R23" i="38"/>
  <c r="S23" i="38" s="1"/>
  <c r="O23" i="38"/>
  <c r="J23" i="38"/>
  <c r="I23" i="38"/>
  <c r="F23" i="38"/>
  <c r="E23" i="38"/>
  <c r="AF22" i="38"/>
  <c r="AE22" i="38"/>
  <c r="S22" i="38"/>
  <c r="O22" i="38"/>
  <c r="J22" i="38"/>
  <c r="E22" i="38"/>
  <c r="F22" i="38" s="1"/>
  <c r="AF21" i="38"/>
  <c r="AE21" i="38"/>
  <c r="S21" i="38"/>
  <c r="O21" i="38"/>
  <c r="J21" i="38"/>
  <c r="F21" i="38"/>
  <c r="AF20" i="38"/>
  <c r="AE20" i="38"/>
  <c r="R20" i="38"/>
  <c r="S20" i="38" s="1"/>
  <c r="O20" i="38"/>
  <c r="J20" i="38"/>
  <c r="I20" i="38"/>
  <c r="F20" i="38"/>
  <c r="E20" i="38"/>
  <c r="AF19" i="38"/>
  <c r="AE19" i="38"/>
  <c r="S19" i="38"/>
  <c r="R19" i="38"/>
  <c r="O19" i="38"/>
  <c r="N19" i="38"/>
  <c r="J19" i="38"/>
  <c r="I19" i="38"/>
  <c r="F19" i="38"/>
  <c r="E19" i="38"/>
  <c r="AF18" i="38"/>
  <c r="AE18" i="38"/>
  <c r="S18" i="38"/>
  <c r="R18" i="38"/>
  <c r="O18" i="38"/>
  <c r="N18" i="38"/>
  <c r="J18" i="38"/>
  <c r="I18" i="38"/>
  <c r="F18" i="38"/>
  <c r="E18" i="38"/>
  <c r="AF17" i="38"/>
  <c r="AE17" i="38"/>
  <c r="S17" i="38"/>
  <c r="R17" i="38"/>
  <c r="O17" i="38"/>
  <c r="N17" i="38"/>
  <c r="J17" i="38"/>
  <c r="I17" i="38"/>
  <c r="F17" i="38"/>
  <c r="E17" i="38"/>
  <c r="AF16" i="38"/>
  <c r="AE16" i="38"/>
  <c r="S16" i="38"/>
  <c r="R16" i="38"/>
  <c r="O16" i="38"/>
  <c r="N16" i="38"/>
  <c r="J16" i="38"/>
  <c r="I16" i="38"/>
  <c r="F16" i="38"/>
  <c r="E16" i="38"/>
  <c r="AF15" i="38"/>
  <c r="AE15" i="38"/>
  <c r="S15" i="38"/>
  <c r="R15" i="38"/>
  <c r="O15" i="38"/>
  <c r="N15" i="38"/>
  <c r="J15" i="38"/>
  <c r="I15" i="38"/>
  <c r="F15" i="38"/>
  <c r="E15" i="38"/>
  <c r="AF14" i="38"/>
  <c r="AE14" i="38"/>
  <c r="S14" i="38"/>
  <c r="R14" i="38"/>
  <c r="O14" i="38"/>
  <c r="N14" i="38"/>
  <c r="J14" i="38"/>
  <c r="I14" i="38"/>
  <c r="F14" i="38"/>
  <c r="E14" i="38"/>
  <c r="AF13" i="38"/>
  <c r="AE13" i="38"/>
  <c r="S13" i="38"/>
  <c r="R13" i="38"/>
  <c r="O13" i="38"/>
  <c r="N13" i="38"/>
  <c r="J13" i="38"/>
  <c r="I13" i="38"/>
  <c r="F13" i="38"/>
  <c r="E13" i="38"/>
  <c r="AF12" i="38"/>
  <c r="AE12" i="38"/>
  <c r="S12" i="38"/>
  <c r="R12" i="38"/>
  <c r="O12" i="38"/>
  <c r="N12" i="38"/>
  <c r="J12" i="38"/>
  <c r="I12" i="38"/>
  <c r="F12" i="38"/>
  <c r="E12" i="38"/>
  <c r="AF11" i="38"/>
  <c r="AE11" i="38"/>
  <c r="S11" i="38"/>
  <c r="R11" i="38"/>
  <c r="O11" i="38"/>
  <c r="N11" i="38"/>
  <c r="J11" i="38"/>
  <c r="I11" i="38"/>
  <c r="F11" i="38"/>
  <c r="E11" i="38"/>
  <c r="AF10" i="38"/>
  <c r="AE10" i="38"/>
  <c r="S10" i="38"/>
  <c r="R10" i="38"/>
  <c r="O10" i="38"/>
  <c r="N10" i="38"/>
  <c r="J10" i="38"/>
  <c r="I10" i="38"/>
  <c r="F10" i="38"/>
  <c r="E10" i="38"/>
  <c r="AF9" i="38"/>
  <c r="AE9" i="38"/>
  <c r="S9" i="38"/>
  <c r="R9" i="38"/>
  <c r="O9" i="38"/>
  <c r="N9" i="38"/>
  <c r="J9" i="38"/>
  <c r="I9" i="38"/>
  <c r="F9" i="38"/>
  <c r="E9" i="38"/>
  <c r="AF8" i="38"/>
  <c r="AE8" i="38"/>
  <c r="S8" i="38"/>
  <c r="R8" i="38"/>
  <c r="O8" i="38"/>
  <c r="N8" i="38"/>
  <c r="J8" i="38"/>
  <c r="I8" i="38"/>
  <c r="F8" i="38"/>
  <c r="E8" i="38"/>
  <c r="AF48" i="39" l="1"/>
  <c r="AE48" i="39"/>
  <c r="R48" i="39"/>
  <c r="S48" i="39" s="1"/>
  <c r="O48" i="39"/>
  <c r="I48" i="39"/>
  <c r="J48" i="39" s="1"/>
  <c r="E48" i="39"/>
  <c r="F48" i="39" s="1"/>
  <c r="AF47" i="39"/>
  <c r="AE47" i="39"/>
  <c r="W47" i="39"/>
  <c r="X47" i="39" s="1"/>
  <c r="R47" i="39"/>
  <c r="S47" i="39" s="1"/>
  <c r="O47" i="39"/>
  <c r="I47" i="39"/>
  <c r="J47" i="39" s="1"/>
  <c r="E47" i="39"/>
  <c r="F47" i="39" s="1"/>
  <c r="AF46" i="39"/>
  <c r="AE46" i="39"/>
  <c r="W46" i="39"/>
  <c r="X46" i="39" s="1"/>
  <c r="R46" i="39"/>
  <c r="S46" i="39" s="1"/>
  <c r="O46" i="39"/>
  <c r="I46" i="39"/>
  <c r="J46" i="39" s="1"/>
  <c r="E46" i="39"/>
  <c r="F46" i="39" s="1"/>
  <c r="AF45" i="39"/>
  <c r="AE45" i="39"/>
  <c r="W45" i="39"/>
  <c r="X45" i="39" s="1"/>
  <c r="O45" i="39"/>
  <c r="AF44" i="39"/>
  <c r="AE44" i="39"/>
  <c r="W44" i="39"/>
  <c r="X44" i="39" s="1"/>
  <c r="R44" i="39"/>
  <c r="S44" i="39" s="1"/>
  <c r="O44" i="39"/>
  <c r="I44" i="39"/>
  <c r="J44" i="39" s="1"/>
  <c r="AF43" i="39"/>
  <c r="AE43" i="39"/>
  <c r="W43" i="39"/>
  <c r="X43" i="39" s="1"/>
  <c r="R43" i="39"/>
  <c r="S43" i="39" s="1"/>
  <c r="O43" i="39"/>
  <c r="I43" i="39"/>
  <c r="J43" i="39" s="1"/>
  <c r="E43" i="39"/>
  <c r="F43" i="39" s="1"/>
  <c r="AF42" i="39"/>
  <c r="AE42" i="39"/>
  <c r="W42" i="39"/>
  <c r="X42" i="39" s="1"/>
  <c r="R42" i="39"/>
  <c r="S42" i="39" s="1"/>
  <c r="O42" i="39"/>
  <c r="I42" i="39"/>
  <c r="J42" i="39" s="1"/>
  <c r="AF41" i="39"/>
  <c r="AE41" i="39"/>
  <c r="W41" i="39"/>
  <c r="X41" i="39" s="1"/>
  <c r="R41" i="39"/>
  <c r="S41" i="39" s="1"/>
  <c r="O41" i="39"/>
  <c r="I41" i="39"/>
  <c r="J41" i="39" s="1"/>
  <c r="E41" i="39"/>
  <c r="F41" i="39" s="1"/>
  <c r="AF40" i="39"/>
  <c r="AE40" i="39"/>
  <c r="W40" i="39"/>
  <c r="X40" i="39" s="1"/>
  <c r="R40" i="39"/>
  <c r="S40" i="39" s="1"/>
  <c r="O40" i="39"/>
  <c r="I40" i="39"/>
  <c r="J40" i="39" s="1"/>
  <c r="E40" i="39"/>
  <c r="F40" i="39" s="1"/>
  <c r="AF39" i="39"/>
  <c r="AE39" i="39"/>
  <c r="W39" i="39"/>
  <c r="X39" i="39" s="1"/>
  <c r="R39" i="39"/>
  <c r="S39" i="39" s="1"/>
  <c r="O39" i="39"/>
  <c r="I39" i="39"/>
  <c r="J39" i="39" s="1"/>
  <c r="AF38" i="39"/>
  <c r="AE38" i="39"/>
  <c r="W38" i="39"/>
  <c r="X38" i="39" s="1"/>
  <c r="R38" i="39"/>
  <c r="S38" i="39" s="1"/>
  <c r="O38" i="39"/>
  <c r="I38" i="39"/>
  <c r="J38" i="39" s="1"/>
  <c r="E38" i="39"/>
  <c r="F38" i="39" s="1"/>
  <c r="AF37" i="39"/>
  <c r="AE37" i="39"/>
  <c r="W37" i="39"/>
  <c r="X37" i="39" s="1"/>
  <c r="R37" i="39"/>
  <c r="S37" i="39" s="1"/>
  <c r="O37" i="39"/>
  <c r="I37" i="39"/>
  <c r="J37" i="39" s="1"/>
  <c r="AF36" i="39"/>
  <c r="AE36" i="39"/>
  <c r="W36" i="39"/>
  <c r="X36" i="39" s="1"/>
  <c r="R36" i="39"/>
  <c r="S36" i="39" s="1"/>
  <c r="O36" i="39"/>
  <c r="I36" i="39"/>
  <c r="J36" i="39" s="1"/>
  <c r="E36" i="39"/>
  <c r="F36" i="39" s="1"/>
  <c r="AF35" i="39"/>
  <c r="AE35" i="39"/>
  <c r="R35" i="39"/>
  <c r="S35" i="39" s="1"/>
  <c r="O35" i="39"/>
  <c r="I35" i="39"/>
  <c r="J35" i="39" s="1"/>
  <c r="E35" i="39"/>
  <c r="F35" i="39" s="1"/>
  <c r="AF34" i="39"/>
  <c r="AE34" i="39"/>
  <c r="R34" i="39"/>
  <c r="S34" i="39" s="1"/>
  <c r="O34" i="39"/>
  <c r="I34" i="39"/>
  <c r="J34" i="39" s="1"/>
  <c r="E34" i="39"/>
  <c r="F34" i="39" s="1"/>
  <c r="AF33" i="39"/>
  <c r="AE33" i="39"/>
  <c r="R33" i="39"/>
  <c r="S33" i="39" s="1"/>
  <c r="O33" i="39"/>
  <c r="I33" i="39"/>
  <c r="J33" i="39" s="1"/>
  <c r="E33" i="39"/>
  <c r="F33" i="39" s="1"/>
  <c r="AF32" i="39"/>
  <c r="AE32" i="39"/>
  <c r="R32" i="39"/>
  <c r="S32" i="39" s="1"/>
  <c r="O32" i="39"/>
  <c r="I32" i="39"/>
  <c r="J32" i="39" s="1"/>
  <c r="E32" i="39"/>
  <c r="F32" i="39" s="1"/>
  <c r="AF31" i="39"/>
  <c r="AE31" i="39"/>
  <c r="R31" i="39"/>
  <c r="S31" i="39" s="1"/>
  <c r="O31" i="39"/>
  <c r="I31" i="39"/>
  <c r="J31" i="39" s="1"/>
  <c r="E31" i="39"/>
  <c r="F31" i="39" s="1"/>
  <c r="AF30" i="39"/>
  <c r="AE30" i="39"/>
  <c r="R30" i="39"/>
  <c r="S30" i="39" s="1"/>
  <c r="O30" i="39"/>
  <c r="I30" i="39"/>
  <c r="J30" i="39" s="1"/>
  <c r="E30" i="39"/>
  <c r="F30" i="39" s="1"/>
  <c r="AF29" i="39"/>
  <c r="AE29" i="39"/>
  <c r="R29" i="39"/>
  <c r="S29" i="39" s="1"/>
  <c r="O29" i="39"/>
  <c r="I29" i="39"/>
  <c r="J29" i="39" s="1"/>
  <c r="E29" i="39"/>
  <c r="F29" i="39" s="1"/>
  <c r="AF28" i="39"/>
  <c r="AE28" i="39"/>
  <c r="R28" i="39"/>
  <c r="S28" i="39" s="1"/>
  <c r="O28" i="39"/>
  <c r="I28" i="39"/>
  <c r="J28" i="39" s="1"/>
  <c r="E28" i="39"/>
  <c r="F28" i="39" s="1"/>
  <c r="AF27" i="39"/>
  <c r="AE27" i="39"/>
  <c r="R27" i="39"/>
  <c r="S27" i="39" s="1"/>
  <c r="O27" i="39"/>
  <c r="I27" i="39"/>
  <c r="J27" i="39" s="1"/>
  <c r="E27" i="39"/>
  <c r="F27" i="39" s="1"/>
  <c r="AF26" i="39"/>
  <c r="AE26" i="39"/>
  <c r="R26" i="39"/>
  <c r="S26" i="39" s="1"/>
  <c r="O26" i="39"/>
  <c r="I26" i="39"/>
  <c r="J26" i="39" s="1"/>
  <c r="AF25" i="39"/>
  <c r="AE25" i="39"/>
  <c r="R25" i="39"/>
  <c r="S25" i="39" s="1"/>
  <c r="O25" i="39"/>
  <c r="I25" i="39"/>
  <c r="J25" i="39" s="1"/>
  <c r="E25" i="39"/>
  <c r="F25" i="39" s="1"/>
  <c r="AF24" i="39"/>
  <c r="AE24" i="39"/>
  <c r="R24" i="39"/>
  <c r="S24" i="39" s="1"/>
  <c r="O24" i="39"/>
  <c r="I24" i="39"/>
  <c r="J24" i="39" s="1"/>
  <c r="E24" i="39"/>
  <c r="F24" i="39" s="1"/>
  <c r="AF23" i="39"/>
  <c r="AE23" i="39"/>
  <c r="R23" i="39"/>
  <c r="S23" i="39" s="1"/>
  <c r="O23" i="39"/>
  <c r="I23" i="39"/>
  <c r="J23" i="39" s="1"/>
  <c r="E23" i="39"/>
  <c r="F23" i="39" s="1"/>
  <c r="AF22" i="39"/>
  <c r="AE22" i="39"/>
  <c r="O22" i="39"/>
  <c r="E22" i="39"/>
  <c r="F22" i="39" s="1"/>
  <c r="AF21" i="39"/>
  <c r="AE21" i="39"/>
  <c r="O21" i="39"/>
  <c r="AF20" i="39"/>
  <c r="AE20" i="39"/>
  <c r="R20" i="39"/>
  <c r="S20" i="39" s="1"/>
  <c r="O20" i="39"/>
  <c r="I20" i="39"/>
  <c r="J20" i="39" s="1"/>
  <c r="E20" i="39"/>
  <c r="F20" i="39" s="1"/>
  <c r="AF19" i="39"/>
  <c r="AE19" i="39"/>
  <c r="R19" i="39"/>
  <c r="S19" i="39" s="1"/>
  <c r="O19" i="39"/>
  <c r="I19" i="39"/>
  <c r="J19" i="39" s="1"/>
  <c r="E19" i="39"/>
  <c r="F19" i="39" s="1"/>
  <c r="AF18" i="39"/>
  <c r="AE18" i="39"/>
  <c r="R18" i="39"/>
  <c r="S18" i="39" s="1"/>
  <c r="O18" i="39"/>
  <c r="I18" i="39"/>
  <c r="J18" i="39" s="1"/>
  <c r="E18" i="39"/>
  <c r="F18" i="39" s="1"/>
  <c r="AF17" i="39"/>
  <c r="AE17" i="39"/>
  <c r="R17" i="39"/>
  <c r="S17" i="39" s="1"/>
  <c r="O17" i="39"/>
  <c r="I17" i="39"/>
  <c r="J17" i="39" s="1"/>
  <c r="E17" i="39"/>
  <c r="F17" i="39" s="1"/>
  <c r="AF16" i="39"/>
  <c r="AE16" i="39"/>
  <c r="R16" i="39"/>
  <c r="S16" i="39" s="1"/>
  <c r="O16" i="39"/>
  <c r="I16" i="39"/>
  <c r="J16" i="39" s="1"/>
  <c r="E16" i="39"/>
  <c r="F16" i="39" s="1"/>
  <c r="AF15" i="39"/>
  <c r="AE15" i="39"/>
  <c r="R15" i="39"/>
  <c r="S15" i="39" s="1"/>
  <c r="O15" i="39"/>
  <c r="I15" i="39"/>
  <c r="J15" i="39" s="1"/>
  <c r="E15" i="39"/>
  <c r="F15" i="39" s="1"/>
  <c r="AF14" i="39"/>
  <c r="AE14" i="39"/>
  <c r="R14" i="39"/>
  <c r="S14" i="39" s="1"/>
  <c r="O14" i="39"/>
  <c r="I14" i="39"/>
  <c r="J14" i="39" s="1"/>
  <c r="E14" i="39"/>
  <c r="F14" i="39" s="1"/>
  <c r="AF13" i="39"/>
  <c r="AE13" i="39"/>
  <c r="R13" i="39"/>
  <c r="S13" i="39" s="1"/>
  <c r="O13" i="39"/>
  <c r="I13" i="39"/>
  <c r="J13" i="39" s="1"/>
  <c r="E13" i="39"/>
  <c r="F13" i="39" s="1"/>
  <c r="AF12" i="39"/>
  <c r="AE12" i="39"/>
  <c r="R12" i="39"/>
  <c r="S12" i="39" s="1"/>
  <c r="O12" i="39"/>
  <c r="I12" i="39"/>
  <c r="J12" i="39" s="1"/>
  <c r="E12" i="39"/>
  <c r="F12" i="39" s="1"/>
  <c r="AF11" i="39"/>
  <c r="AE11" i="39"/>
  <c r="R11" i="39"/>
  <c r="S11" i="39" s="1"/>
  <c r="O11" i="39"/>
  <c r="I11" i="39"/>
  <c r="J11" i="39" s="1"/>
  <c r="E11" i="39"/>
  <c r="F11" i="39" s="1"/>
  <c r="AF10" i="39"/>
  <c r="AE10" i="39"/>
  <c r="R10" i="39"/>
  <c r="S10" i="39" s="1"/>
  <c r="O10" i="39"/>
  <c r="I10" i="39"/>
  <c r="J10" i="39" s="1"/>
  <c r="E10" i="39"/>
  <c r="F10" i="39" s="1"/>
  <c r="AF9" i="39"/>
  <c r="AE9" i="39"/>
  <c r="R9" i="39"/>
  <c r="S9" i="39" s="1"/>
  <c r="O9" i="39"/>
  <c r="E9" i="39"/>
  <c r="F9" i="39" s="1"/>
  <c r="AF8" i="39"/>
  <c r="AE8" i="39"/>
  <c r="R8" i="39"/>
  <c r="S8" i="39" s="1"/>
  <c r="I8" i="39"/>
  <c r="J8" i="39" s="1"/>
  <c r="E8" i="39"/>
  <c r="F8" i="39" s="1"/>
  <c r="N8" i="37" l="1"/>
  <c r="AF8" i="37" l="1"/>
  <c r="AF9" i="37"/>
  <c r="AE8" i="37"/>
  <c r="AE9" i="37"/>
  <c r="AF48" i="37" l="1"/>
  <c r="AE48" i="37"/>
  <c r="R48" i="37"/>
  <c r="N48" i="37"/>
  <c r="I48" i="37"/>
  <c r="E48" i="37"/>
  <c r="AF47" i="37"/>
  <c r="AE47" i="37"/>
  <c r="AA47" i="37"/>
  <c r="W47" i="37"/>
  <c r="R47" i="37"/>
  <c r="N47" i="37"/>
  <c r="I47" i="37"/>
  <c r="E47" i="37"/>
  <c r="AF46" i="37"/>
  <c r="AE46" i="37"/>
  <c r="AA46" i="37"/>
  <c r="W46" i="37"/>
  <c r="R46" i="37"/>
  <c r="N46" i="37"/>
  <c r="I46" i="37"/>
  <c r="E46" i="37"/>
  <c r="AF45" i="37"/>
  <c r="AE45" i="37"/>
  <c r="AA45" i="37"/>
  <c r="W45" i="37"/>
  <c r="S45" i="37"/>
  <c r="O45" i="37"/>
  <c r="J45" i="37"/>
  <c r="F45" i="37"/>
  <c r="AF44" i="37"/>
  <c r="AE44" i="37"/>
  <c r="AA44" i="37"/>
  <c r="W44" i="37"/>
  <c r="R44" i="37"/>
  <c r="N44" i="37"/>
  <c r="I44" i="37"/>
  <c r="F44" i="37"/>
  <c r="AF43" i="37"/>
  <c r="AE43" i="37"/>
  <c r="AA43" i="37"/>
  <c r="W43" i="37"/>
  <c r="R43" i="37"/>
  <c r="N43" i="37"/>
  <c r="I43" i="37"/>
  <c r="E43" i="37"/>
  <c r="AF42" i="37"/>
  <c r="AE42" i="37"/>
  <c r="AA42" i="37"/>
  <c r="W42" i="37"/>
  <c r="R42" i="37"/>
  <c r="O42" i="37"/>
  <c r="J42" i="37"/>
  <c r="F42" i="37"/>
  <c r="AF41" i="37"/>
  <c r="AE41" i="37"/>
  <c r="AA41" i="37"/>
  <c r="W41" i="37"/>
  <c r="R41" i="37"/>
  <c r="N41" i="37"/>
  <c r="I41" i="37"/>
  <c r="E41" i="37"/>
  <c r="AF40" i="37"/>
  <c r="AE40" i="37"/>
  <c r="AA40" i="37"/>
  <c r="X40" i="37"/>
  <c r="R40" i="37"/>
  <c r="N40" i="37"/>
  <c r="I40" i="37"/>
  <c r="E40" i="37"/>
  <c r="AF39" i="37"/>
  <c r="AE39" i="37"/>
  <c r="AA39" i="37"/>
  <c r="W39" i="37"/>
  <c r="R39" i="37"/>
  <c r="O39" i="37"/>
  <c r="I39" i="37"/>
  <c r="F39" i="37"/>
  <c r="AF38" i="37"/>
  <c r="AE38" i="37"/>
  <c r="AB38" i="37"/>
  <c r="W38" i="37"/>
  <c r="R38" i="37"/>
  <c r="N38" i="37"/>
  <c r="I38" i="37"/>
  <c r="E38" i="37"/>
  <c r="AF37" i="37"/>
  <c r="AE37" i="37"/>
  <c r="AB37" i="37"/>
  <c r="W37" i="37"/>
  <c r="R37" i="37"/>
  <c r="N37" i="37"/>
  <c r="I37" i="37"/>
  <c r="AF36" i="37"/>
  <c r="AE36" i="37"/>
  <c r="AA36" i="37"/>
  <c r="W36" i="37"/>
  <c r="R36" i="37"/>
  <c r="N36" i="37"/>
  <c r="I36" i="37"/>
  <c r="E36" i="37"/>
  <c r="AF35" i="37"/>
  <c r="AE35" i="37"/>
  <c r="R35" i="37"/>
  <c r="O35" i="37"/>
  <c r="N35" i="37"/>
  <c r="I35" i="37"/>
  <c r="E35" i="37"/>
  <c r="AF34" i="37"/>
  <c r="AE34" i="37"/>
  <c r="R34" i="37"/>
  <c r="N34" i="37"/>
  <c r="I34" i="37"/>
  <c r="E34" i="37"/>
  <c r="AF33" i="37"/>
  <c r="AE33" i="37"/>
  <c r="R33" i="37"/>
  <c r="O33" i="37"/>
  <c r="I33" i="37"/>
  <c r="E33" i="37"/>
  <c r="AF32" i="37"/>
  <c r="AE32" i="37"/>
  <c r="R32" i="37"/>
  <c r="N32" i="37"/>
  <c r="I32" i="37"/>
  <c r="E32" i="37"/>
  <c r="AF31" i="37"/>
  <c r="AE31" i="37"/>
  <c r="R31" i="37"/>
  <c r="N31" i="37"/>
  <c r="I31" i="37"/>
  <c r="E31" i="37"/>
  <c r="AF30" i="37"/>
  <c r="AE30" i="37"/>
  <c r="R30" i="37"/>
  <c r="N30" i="37"/>
  <c r="I30" i="37"/>
  <c r="E30" i="37"/>
  <c r="AF29" i="37"/>
  <c r="AE29" i="37"/>
  <c r="R29" i="37"/>
  <c r="N29" i="37"/>
  <c r="I29" i="37"/>
  <c r="E29" i="37"/>
  <c r="AF28" i="37"/>
  <c r="AE28" i="37"/>
  <c r="R28" i="37"/>
  <c r="N28" i="37"/>
  <c r="I28" i="37"/>
  <c r="E28" i="37"/>
  <c r="AF27" i="37"/>
  <c r="AE27" i="37"/>
  <c r="R27" i="37"/>
  <c r="N27" i="37"/>
  <c r="I27" i="37"/>
  <c r="E27" i="37"/>
  <c r="AF26" i="37"/>
  <c r="AE26" i="37"/>
  <c r="R26" i="37"/>
  <c r="N26" i="37"/>
  <c r="I26" i="37"/>
  <c r="F26" i="37"/>
  <c r="AF25" i="37"/>
  <c r="AE25" i="37"/>
  <c r="R25" i="37"/>
  <c r="N25" i="37"/>
  <c r="I25" i="37"/>
  <c r="E25" i="37"/>
  <c r="AF24" i="37"/>
  <c r="AE24" i="37"/>
  <c r="R24" i="37"/>
  <c r="N24" i="37"/>
  <c r="I24" i="37"/>
  <c r="E24" i="37"/>
  <c r="AF23" i="37"/>
  <c r="AE23" i="37"/>
  <c r="R23" i="37"/>
  <c r="O23" i="37"/>
  <c r="I23" i="37"/>
  <c r="E23" i="37"/>
  <c r="AF22" i="37"/>
  <c r="AE22" i="37"/>
  <c r="S22" i="37"/>
  <c r="O22" i="37"/>
  <c r="J22" i="37"/>
  <c r="E22" i="37"/>
  <c r="AF21" i="37"/>
  <c r="AE21" i="37"/>
  <c r="S21" i="37"/>
  <c r="O21" i="37"/>
  <c r="J21" i="37"/>
  <c r="F21" i="37"/>
  <c r="AF20" i="37"/>
  <c r="AE20" i="37"/>
  <c r="R20" i="37"/>
  <c r="O20" i="37"/>
  <c r="I20" i="37"/>
  <c r="E20" i="37"/>
  <c r="AF19" i="37"/>
  <c r="AE19" i="37"/>
  <c r="R19" i="37"/>
  <c r="N19" i="37"/>
  <c r="I19" i="37"/>
  <c r="E19" i="37"/>
  <c r="AF18" i="37"/>
  <c r="AE18" i="37"/>
  <c r="R18" i="37"/>
  <c r="N18" i="37"/>
  <c r="I18" i="37"/>
  <c r="E18" i="37"/>
  <c r="AF17" i="37"/>
  <c r="AE17" i="37"/>
  <c r="R17" i="37"/>
  <c r="N17" i="37"/>
  <c r="I17" i="37"/>
  <c r="E17" i="37"/>
  <c r="AF16" i="37"/>
  <c r="AE16" i="37"/>
  <c r="R16" i="37"/>
  <c r="N16" i="37"/>
  <c r="I16" i="37"/>
  <c r="E16" i="37"/>
  <c r="AF15" i="37"/>
  <c r="AE15" i="37"/>
  <c r="R15" i="37"/>
  <c r="N15" i="37"/>
  <c r="I15" i="37"/>
  <c r="E15" i="37"/>
  <c r="AF14" i="37"/>
  <c r="AE14" i="37"/>
  <c r="R14" i="37"/>
  <c r="N14" i="37"/>
  <c r="I14" i="37"/>
  <c r="E14" i="37"/>
  <c r="AF13" i="37"/>
  <c r="AE13" i="37"/>
  <c r="R13" i="37"/>
  <c r="N13" i="37"/>
  <c r="I13" i="37"/>
  <c r="E13" i="37"/>
  <c r="AF12" i="37"/>
  <c r="AE12" i="37"/>
  <c r="R12" i="37"/>
  <c r="N12" i="37"/>
  <c r="I12" i="37"/>
  <c r="E12" i="37"/>
  <c r="AF11" i="37"/>
  <c r="AE11" i="37"/>
  <c r="R11" i="37"/>
  <c r="N11" i="37"/>
  <c r="I11" i="37"/>
  <c r="E11" i="37"/>
  <c r="AF10" i="37"/>
  <c r="AE10" i="37"/>
  <c r="R10" i="37"/>
  <c r="N10" i="37"/>
  <c r="I10" i="37"/>
  <c r="E10" i="37"/>
  <c r="R9" i="37"/>
  <c r="N9" i="37"/>
  <c r="I9" i="37"/>
  <c r="E9" i="37"/>
  <c r="R8" i="37"/>
  <c r="I8" i="37"/>
  <c r="E8" i="37"/>
  <c r="J12" i="37" l="1"/>
  <c r="J13" i="37"/>
  <c r="J8" i="37"/>
  <c r="J10" i="37"/>
  <c r="J11" i="37"/>
  <c r="O18" i="37"/>
  <c r="O32" i="37"/>
  <c r="F46" i="37"/>
  <c r="J48" i="37"/>
  <c r="AF9" i="36"/>
  <c r="AF10" i="36"/>
  <c r="AF11" i="36"/>
  <c r="AF12" i="36"/>
  <c r="AF13" i="36"/>
  <c r="AF14" i="36"/>
  <c r="AF15" i="36"/>
  <c r="AF16" i="36"/>
  <c r="AF17" i="36"/>
  <c r="AF18" i="36"/>
  <c r="AF19" i="36"/>
  <c r="AF20" i="36"/>
  <c r="AF21" i="36"/>
  <c r="AF22" i="36"/>
  <c r="AF23" i="36"/>
  <c r="AF24" i="36"/>
  <c r="AF25" i="36"/>
  <c r="AF26" i="36"/>
  <c r="AF27" i="36"/>
  <c r="AF28" i="36"/>
  <c r="AF29" i="36"/>
  <c r="AF30" i="36"/>
  <c r="AF31" i="36"/>
  <c r="AF32" i="36"/>
  <c r="AF33" i="36"/>
  <c r="AF34" i="36"/>
  <c r="AF35" i="36"/>
  <c r="AF36" i="36"/>
  <c r="AF37" i="36"/>
  <c r="AF38" i="36"/>
  <c r="AF39" i="36"/>
  <c r="AF40" i="36"/>
  <c r="AF41" i="36"/>
  <c r="AF42" i="36"/>
  <c r="AF43" i="36"/>
  <c r="AF44" i="36"/>
  <c r="AF45" i="36"/>
  <c r="AF46" i="36"/>
  <c r="AF47" i="36"/>
  <c r="AF48" i="36"/>
  <c r="AF8" i="36"/>
  <c r="AE9" i="36"/>
  <c r="AE10" i="36"/>
  <c r="AE11" i="36"/>
  <c r="AE12" i="36"/>
  <c r="AE13" i="36"/>
  <c r="AE14" i="36"/>
  <c r="AE15" i="36"/>
  <c r="AE16" i="36"/>
  <c r="AE17" i="36"/>
  <c r="AE18" i="36"/>
  <c r="AE19" i="36"/>
  <c r="AE20" i="36"/>
  <c r="AE21" i="36"/>
  <c r="AE22" i="36"/>
  <c r="AE23" i="36"/>
  <c r="AE24" i="36"/>
  <c r="AE25" i="36"/>
  <c r="AE26" i="36"/>
  <c r="AE27" i="36"/>
  <c r="AE28" i="36"/>
  <c r="AE29" i="36"/>
  <c r="AE30" i="36"/>
  <c r="AE31" i="36"/>
  <c r="AE32" i="36"/>
  <c r="AE33" i="36"/>
  <c r="AE34" i="36"/>
  <c r="AE35" i="36"/>
  <c r="AE36" i="36"/>
  <c r="AE37" i="36"/>
  <c r="AE38" i="36"/>
  <c r="AE39" i="36"/>
  <c r="AE40" i="36"/>
  <c r="AE41" i="36"/>
  <c r="AE42" i="36"/>
  <c r="AE43" i="36"/>
  <c r="AE44" i="36"/>
  <c r="AE45" i="36"/>
  <c r="AE46" i="36"/>
  <c r="AE47" i="36"/>
  <c r="AE48" i="36"/>
  <c r="AE8" i="36"/>
  <c r="R48" i="36" l="1"/>
  <c r="N48" i="36"/>
  <c r="I48" i="36"/>
  <c r="J48" i="36" s="1"/>
  <c r="E48" i="36"/>
  <c r="AA47" i="36"/>
  <c r="W47" i="36"/>
  <c r="R47" i="36"/>
  <c r="N47" i="36"/>
  <c r="I47" i="36"/>
  <c r="E47" i="36"/>
  <c r="AA46" i="36"/>
  <c r="W46" i="36"/>
  <c r="R46" i="36"/>
  <c r="N46" i="36"/>
  <c r="I46" i="36"/>
  <c r="E46" i="36"/>
  <c r="F46" i="36" s="1"/>
  <c r="AA45" i="36"/>
  <c r="W45" i="36"/>
  <c r="S45" i="36"/>
  <c r="O45" i="36"/>
  <c r="J45" i="36"/>
  <c r="F45" i="36"/>
  <c r="AA44" i="36"/>
  <c r="W44" i="36"/>
  <c r="R44" i="36"/>
  <c r="N44" i="36"/>
  <c r="I44" i="36"/>
  <c r="F44" i="36"/>
  <c r="AA43" i="36"/>
  <c r="W43" i="36"/>
  <c r="R43" i="36"/>
  <c r="N43" i="36"/>
  <c r="I43" i="36"/>
  <c r="E43" i="36"/>
  <c r="AA42" i="36"/>
  <c r="W42" i="36"/>
  <c r="R42" i="36"/>
  <c r="O42" i="36"/>
  <c r="J42" i="36"/>
  <c r="F42" i="36"/>
  <c r="AA41" i="36"/>
  <c r="W41" i="36"/>
  <c r="R41" i="36"/>
  <c r="N41" i="36"/>
  <c r="I41" i="36"/>
  <c r="E41" i="36"/>
  <c r="AA40" i="36"/>
  <c r="X40" i="36"/>
  <c r="R40" i="36"/>
  <c r="N40" i="36"/>
  <c r="I40" i="36"/>
  <c r="E40" i="36"/>
  <c r="AA39" i="36"/>
  <c r="W39" i="36"/>
  <c r="R39" i="36"/>
  <c r="O39" i="36"/>
  <c r="I39" i="36"/>
  <c r="F39" i="36"/>
  <c r="AB38" i="36"/>
  <c r="W38" i="36"/>
  <c r="R38" i="36"/>
  <c r="N38" i="36"/>
  <c r="I38" i="36"/>
  <c r="E38" i="36"/>
  <c r="AB37" i="36"/>
  <c r="W37" i="36"/>
  <c r="R37" i="36"/>
  <c r="N37" i="36"/>
  <c r="I37" i="36"/>
  <c r="AA36" i="36"/>
  <c r="W36" i="36"/>
  <c r="R36" i="36"/>
  <c r="N36" i="36"/>
  <c r="I36" i="36"/>
  <c r="E36" i="36"/>
  <c r="R35" i="36"/>
  <c r="N35" i="36"/>
  <c r="O35" i="36" s="1"/>
  <c r="I35" i="36"/>
  <c r="E35" i="36"/>
  <c r="R34" i="36"/>
  <c r="N34" i="36"/>
  <c r="I34" i="36"/>
  <c r="E34" i="36"/>
  <c r="R33" i="36"/>
  <c r="O33" i="36"/>
  <c r="I33" i="36"/>
  <c r="E33" i="36"/>
  <c r="R32" i="36"/>
  <c r="N32" i="36"/>
  <c r="O32" i="36" s="1"/>
  <c r="I32" i="36"/>
  <c r="E32" i="36"/>
  <c r="R31" i="36"/>
  <c r="N31" i="36"/>
  <c r="I31" i="36"/>
  <c r="E31" i="36"/>
  <c r="R30" i="36"/>
  <c r="N30" i="36"/>
  <c r="I30" i="36"/>
  <c r="E30" i="36"/>
  <c r="R29" i="36"/>
  <c r="N29" i="36"/>
  <c r="I29" i="36"/>
  <c r="E29" i="36"/>
  <c r="R28" i="36"/>
  <c r="N28" i="36"/>
  <c r="I28" i="36"/>
  <c r="E28" i="36"/>
  <c r="R27" i="36"/>
  <c r="N27" i="36"/>
  <c r="I27" i="36"/>
  <c r="E27" i="36"/>
  <c r="R26" i="36"/>
  <c r="N26" i="36"/>
  <c r="I26" i="36"/>
  <c r="F26" i="36"/>
  <c r="R25" i="36"/>
  <c r="N25" i="36"/>
  <c r="I25" i="36"/>
  <c r="E25" i="36"/>
  <c r="R24" i="36"/>
  <c r="N24" i="36"/>
  <c r="I24" i="36"/>
  <c r="E24" i="36"/>
  <c r="R23" i="36"/>
  <c r="O23" i="36"/>
  <c r="I23" i="36"/>
  <c r="E23" i="36"/>
  <c r="S22" i="36"/>
  <c r="O22" i="36"/>
  <c r="J22" i="36"/>
  <c r="E22" i="36"/>
  <c r="S21" i="36"/>
  <c r="O21" i="36"/>
  <c r="J21" i="36"/>
  <c r="F21" i="36"/>
  <c r="R20" i="36"/>
  <c r="O20" i="36"/>
  <c r="I20" i="36"/>
  <c r="E20" i="36"/>
  <c r="R19" i="36"/>
  <c r="N19" i="36"/>
  <c r="I19" i="36"/>
  <c r="E19" i="36"/>
  <c r="R18" i="36"/>
  <c r="N18" i="36"/>
  <c r="O18" i="36" s="1"/>
  <c r="I18" i="36"/>
  <c r="E18" i="36"/>
  <c r="R17" i="36"/>
  <c r="N17" i="36"/>
  <c r="I17" i="36"/>
  <c r="E17" i="36"/>
  <c r="R16" i="36"/>
  <c r="N16" i="36"/>
  <c r="I16" i="36"/>
  <c r="E16" i="36"/>
  <c r="R15" i="36"/>
  <c r="N15" i="36"/>
  <c r="I15" i="36"/>
  <c r="E15" i="36"/>
  <c r="R14" i="36"/>
  <c r="N14" i="36"/>
  <c r="I14" i="36"/>
  <c r="E14" i="36"/>
  <c r="R13" i="36"/>
  <c r="N13" i="36"/>
  <c r="J13" i="36"/>
  <c r="I13" i="36"/>
  <c r="E13" i="36"/>
  <c r="R12" i="36"/>
  <c r="N12" i="36"/>
  <c r="I12" i="36"/>
  <c r="J12" i="36" s="1"/>
  <c r="E12" i="36"/>
  <c r="R11" i="36"/>
  <c r="N11" i="36"/>
  <c r="I11" i="36"/>
  <c r="J11" i="36" s="1"/>
  <c r="E11" i="36"/>
  <c r="R10" i="36"/>
  <c r="N10" i="36"/>
  <c r="I10" i="36"/>
  <c r="J10" i="36" s="1"/>
  <c r="E10" i="36"/>
  <c r="R9" i="36"/>
  <c r="N9" i="36"/>
  <c r="I9" i="36"/>
  <c r="E9" i="36"/>
  <c r="R8" i="36"/>
  <c r="N8" i="36"/>
  <c r="I8" i="36"/>
  <c r="J8" i="36" s="1"/>
  <c r="E8" i="36"/>
  <c r="AF48" i="35" l="1"/>
  <c r="AF47" i="35"/>
  <c r="AF44" i="35"/>
  <c r="AF42" i="35"/>
  <c r="AF40" i="35"/>
  <c r="AF39" i="35"/>
  <c r="AF38" i="35"/>
  <c r="AF36" i="35"/>
  <c r="AF32" i="35"/>
  <c r="AF20" i="35"/>
  <c r="AF18" i="35"/>
  <c r="AF17" i="35"/>
  <c r="AF10" i="35"/>
  <c r="AF8" i="35"/>
  <c r="AE48" i="35" l="1"/>
  <c r="AE47" i="35"/>
  <c r="AE44" i="35"/>
  <c r="AE42" i="35"/>
  <c r="AE40" i="35"/>
  <c r="AE39" i="35"/>
  <c r="AE38" i="35"/>
  <c r="AE36" i="35"/>
  <c r="AE32" i="35"/>
  <c r="AE20" i="35"/>
  <c r="AE18" i="35"/>
  <c r="AE17" i="35"/>
  <c r="AE10" i="35"/>
  <c r="AE8" i="35"/>
  <c r="R48" i="35" l="1"/>
  <c r="N48" i="35"/>
  <c r="I48" i="35"/>
  <c r="J48" i="35" s="1"/>
  <c r="E48" i="35"/>
  <c r="AA47" i="35"/>
  <c r="W47" i="35"/>
  <c r="R47" i="35"/>
  <c r="N47" i="35"/>
  <c r="I47" i="35"/>
  <c r="E47" i="35"/>
  <c r="AF46" i="35"/>
  <c r="AE46" i="35"/>
  <c r="AA46" i="35"/>
  <c r="W46" i="35"/>
  <c r="R46" i="35"/>
  <c r="N46" i="35"/>
  <c r="I46" i="35"/>
  <c r="E46" i="35"/>
  <c r="F46" i="35" s="1"/>
  <c r="AF45" i="35"/>
  <c r="AE45" i="35"/>
  <c r="AA45" i="35"/>
  <c r="W45" i="35"/>
  <c r="S45" i="35"/>
  <c r="O45" i="35"/>
  <c r="J45" i="35"/>
  <c r="F45" i="35"/>
  <c r="AA44" i="35"/>
  <c r="W44" i="35"/>
  <c r="R44" i="35"/>
  <c r="N44" i="35"/>
  <c r="I44" i="35"/>
  <c r="F44" i="35"/>
  <c r="AF43" i="35"/>
  <c r="AE43" i="35"/>
  <c r="AA43" i="35"/>
  <c r="W43" i="35"/>
  <c r="R43" i="35"/>
  <c r="N43" i="35"/>
  <c r="I43" i="35"/>
  <c r="E43" i="35"/>
  <c r="AA42" i="35"/>
  <c r="W42" i="35"/>
  <c r="R42" i="35"/>
  <c r="O42" i="35"/>
  <c r="J42" i="35"/>
  <c r="F42" i="35"/>
  <c r="AF41" i="35"/>
  <c r="AE41" i="35"/>
  <c r="AA41" i="35"/>
  <c r="W41" i="35"/>
  <c r="R41" i="35"/>
  <c r="N41" i="35"/>
  <c r="I41" i="35"/>
  <c r="E41" i="35"/>
  <c r="AA40" i="35"/>
  <c r="X40" i="35"/>
  <c r="R40" i="35"/>
  <c r="N40" i="35"/>
  <c r="I40" i="35"/>
  <c r="E40" i="35"/>
  <c r="AA39" i="35"/>
  <c r="W39" i="35"/>
  <c r="R39" i="35"/>
  <c r="O39" i="35"/>
  <c r="I39" i="35"/>
  <c r="F39" i="35"/>
  <c r="AB38" i="35"/>
  <c r="W38" i="35"/>
  <c r="R38" i="35"/>
  <c r="N38" i="35"/>
  <c r="I38" i="35"/>
  <c r="E38" i="35"/>
  <c r="AF37" i="35"/>
  <c r="AE37" i="35"/>
  <c r="AB37" i="35"/>
  <c r="W37" i="35"/>
  <c r="R37" i="35"/>
  <c r="N37" i="35"/>
  <c r="I37" i="35"/>
  <c r="E37" i="35"/>
  <c r="AA36" i="35"/>
  <c r="W36" i="35"/>
  <c r="R36" i="35"/>
  <c r="N36" i="35"/>
  <c r="I36" i="35"/>
  <c r="E36" i="35"/>
  <c r="AF35" i="35"/>
  <c r="AE35" i="35"/>
  <c r="R35" i="35"/>
  <c r="N35" i="35"/>
  <c r="O35" i="35" s="1"/>
  <c r="I35" i="35"/>
  <c r="E35" i="35"/>
  <c r="AF34" i="35"/>
  <c r="AE34" i="35"/>
  <c r="R34" i="35"/>
  <c r="N34" i="35"/>
  <c r="I34" i="35"/>
  <c r="E34" i="35"/>
  <c r="AF33" i="35"/>
  <c r="AE33" i="35"/>
  <c r="R33" i="35"/>
  <c r="O33" i="35"/>
  <c r="I33" i="35"/>
  <c r="E33" i="35"/>
  <c r="R32" i="35"/>
  <c r="N32" i="35"/>
  <c r="O32" i="35" s="1"/>
  <c r="I32" i="35"/>
  <c r="E32" i="35"/>
  <c r="AF31" i="35"/>
  <c r="AE31" i="35"/>
  <c r="R31" i="35"/>
  <c r="N31" i="35"/>
  <c r="I31" i="35"/>
  <c r="E31" i="35"/>
  <c r="AF30" i="35"/>
  <c r="AE30" i="35"/>
  <c r="R30" i="35"/>
  <c r="N30" i="35"/>
  <c r="I30" i="35"/>
  <c r="E30" i="35"/>
  <c r="AF29" i="35"/>
  <c r="AE29" i="35"/>
  <c r="R29" i="35"/>
  <c r="N29" i="35"/>
  <c r="I29" i="35"/>
  <c r="E29" i="35"/>
  <c r="AF28" i="35"/>
  <c r="AE28" i="35"/>
  <c r="R28" i="35"/>
  <c r="N28" i="35"/>
  <c r="I28" i="35"/>
  <c r="E28" i="35"/>
  <c r="AF27" i="35"/>
  <c r="AE27" i="35"/>
  <c r="R27" i="35"/>
  <c r="N27" i="35"/>
  <c r="I27" i="35"/>
  <c r="E27" i="35"/>
  <c r="AF26" i="35"/>
  <c r="AE26" i="35"/>
  <c r="R26" i="35"/>
  <c r="N26" i="35"/>
  <c r="I26" i="35"/>
  <c r="F26" i="35"/>
  <c r="AF25" i="35"/>
  <c r="AE25" i="35"/>
  <c r="R25" i="35"/>
  <c r="N25" i="35"/>
  <c r="I25" i="35"/>
  <c r="E25" i="35"/>
  <c r="AF24" i="35"/>
  <c r="AE24" i="35"/>
  <c r="R24" i="35"/>
  <c r="N24" i="35"/>
  <c r="I24" i="35"/>
  <c r="E24" i="35"/>
  <c r="AF23" i="35"/>
  <c r="AE23" i="35"/>
  <c r="R23" i="35"/>
  <c r="O23" i="35"/>
  <c r="I23" i="35"/>
  <c r="E23" i="35"/>
  <c r="AF22" i="35"/>
  <c r="AE22" i="35"/>
  <c r="S22" i="35"/>
  <c r="O22" i="35"/>
  <c r="J22" i="35"/>
  <c r="E22" i="35"/>
  <c r="AF21" i="35"/>
  <c r="AE21" i="35"/>
  <c r="S21" i="35"/>
  <c r="O21" i="35"/>
  <c r="J21" i="35"/>
  <c r="F21" i="35"/>
  <c r="R20" i="35"/>
  <c r="O20" i="35"/>
  <c r="I20" i="35"/>
  <c r="E20" i="35"/>
  <c r="AF19" i="35"/>
  <c r="AE19" i="35"/>
  <c r="R19" i="35"/>
  <c r="N19" i="35"/>
  <c r="I19" i="35"/>
  <c r="E19" i="35"/>
  <c r="R18" i="35"/>
  <c r="N18" i="35"/>
  <c r="O18" i="35" s="1"/>
  <c r="I18" i="35"/>
  <c r="E18" i="35"/>
  <c r="R17" i="35"/>
  <c r="N17" i="35"/>
  <c r="I17" i="35"/>
  <c r="E17" i="35"/>
  <c r="AF16" i="35"/>
  <c r="AE16" i="35"/>
  <c r="R16" i="35"/>
  <c r="N16" i="35"/>
  <c r="I16" i="35"/>
  <c r="E16" i="35"/>
  <c r="AF15" i="35"/>
  <c r="AE15" i="35"/>
  <c r="R15" i="35"/>
  <c r="N15" i="35"/>
  <c r="I15" i="35"/>
  <c r="E15" i="35"/>
  <c r="AF14" i="35"/>
  <c r="AE14" i="35"/>
  <c r="R14" i="35"/>
  <c r="N14" i="35"/>
  <c r="I14" i="35"/>
  <c r="E14" i="35"/>
  <c r="AF13" i="35"/>
  <c r="AE13" i="35"/>
  <c r="R13" i="35"/>
  <c r="N13" i="35"/>
  <c r="I13" i="35"/>
  <c r="J13" i="35" s="1"/>
  <c r="E13" i="35"/>
  <c r="AF12" i="35"/>
  <c r="AE12" i="35"/>
  <c r="R12" i="35"/>
  <c r="N12" i="35"/>
  <c r="I12" i="35"/>
  <c r="J12" i="35" s="1"/>
  <c r="E12" i="35"/>
  <c r="AF11" i="35"/>
  <c r="AE11" i="35"/>
  <c r="R11" i="35"/>
  <c r="N11" i="35"/>
  <c r="I11" i="35"/>
  <c r="J11" i="35" s="1"/>
  <c r="E11" i="35"/>
  <c r="R10" i="35"/>
  <c r="N10" i="35"/>
  <c r="I10" i="35"/>
  <c r="J10" i="35" s="1"/>
  <c r="E10" i="35"/>
  <c r="AF9" i="35"/>
  <c r="AE9" i="35"/>
  <c r="R9" i="35"/>
  <c r="N9" i="35"/>
  <c r="I9" i="35"/>
  <c r="E9" i="35"/>
  <c r="R8" i="35"/>
  <c r="N8" i="35"/>
  <c r="I8" i="35"/>
  <c r="J8" i="35" s="1"/>
  <c r="E8" i="35"/>
  <c r="AF47" i="34" l="1"/>
  <c r="AE47" i="34"/>
  <c r="AF48" i="34" l="1"/>
  <c r="AF46" i="34"/>
  <c r="AF45" i="34"/>
  <c r="AF44" i="34"/>
  <c r="AF43" i="34"/>
  <c r="AF42" i="34"/>
  <c r="AF41" i="34"/>
  <c r="AF40" i="34"/>
  <c r="AF39" i="34"/>
  <c r="AF38" i="34"/>
  <c r="AF37" i="34"/>
  <c r="AF36" i="34"/>
  <c r="AF35" i="34"/>
  <c r="AF34" i="34"/>
  <c r="AF33" i="34"/>
  <c r="AF32" i="34"/>
  <c r="AF31" i="34"/>
  <c r="AF30" i="34"/>
  <c r="AF29" i="34"/>
  <c r="AF28" i="34"/>
  <c r="AF27" i="34"/>
  <c r="AF26" i="34"/>
  <c r="AF25" i="34"/>
  <c r="AF24" i="34"/>
  <c r="AF23" i="34"/>
  <c r="AF20" i="34"/>
  <c r="AF19" i="34"/>
  <c r="AF18" i="34"/>
  <c r="AF17" i="34"/>
  <c r="AF16" i="34"/>
  <c r="AF15" i="34"/>
  <c r="AF14" i="34"/>
  <c r="AF13" i="34"/>
  <c r="AF12" i="34"/>
  <c r="AF11" i="34"/>
  <c r="AF10" i="34"/>
  <c r="AF9" i="34"/>
  <c r="AF8" i="34"/>
  <c r="AE46" i="34"/>
  <c r="AE45" i="34"/>
  <c r="AE44" i="34"/>
  <c r="AE43" i="34"/>
  <c r="AE42" i="34"/>
  <c r="AE41" i="34"/>
  <c r="AE40" i="34"/>
  <c r="AE39" i="34"/>
  <c r="AE37" i="34"/>
  <c r="AE35" i="34"/>
  <c r="AE34" i="34"/>
  <c r="AE31" i="34"/>
  <c r="AE26" i="34"/>
  <c r="AE25" i="34"/>
  <c r="AE24" i="34"/>
  <c r="AE23" i="34"/>
  <c r="AE20" i="34"/>
  <c r="AE18" i="34"/>
  <c r="AE10" i="34"/>
  <c r="AE9" i="34"/>
  <c r="AE8" i="34"/>
  <c r="R42" i="34"/>
  <c r="AE48" i="34" l="1"/>
  <c r="R48" i="34"/>
  <c r="N48" i="34"/>
  <c r="I48" i="34"/>
  <c r="J48" i="34" s="1"/>
  <c r="E48" i="34"/>
  <c r="AA47" i="34"/>
  <c r="W47" i="34"/>
  <c r="R47" i="34"/>
  <c r="N47" i="34"/>
  <c r="I47" i="34"/>
  <c r="E47" i="34"/>
  <c r="AA46" i="34"/>
  <c r="W46" i="34"/>
  <c r="R46" i="34"/>
  <c r="N46" i="34"/>
  <c r="I46" i="34"/>
  <c r="F46" i="34"/>
  <c r="E46" i="34"/>
  <c r="AA45" i="34"/>
  <c r="W45" i="34"/>
  <c r="S45" i="34"/>
  <c r="O45" i="34"/>
  <c r="J45" i="34"/>
  <c r="F45" i="34"/>
  <c r="AA44" i="34"/>
  <c r="W44" i="34"/>
  <c r="R44" i="34"/>
  <c r="N44" i="34"/>
  <c r="I44" i="34"/>
  <c r="F44" i="34"/>
  <c r="AA43" i="34"/>
  <c r="W43" i="34"/>
  <c r="R43" i="34"/>
  <c r="N43" i="34"/>
  <c r="I43" i="34"/>
  <c r="E43" i="34"/>
  <c r="AA42" i="34"/>
  <c r="W42" i="34"/>
  <c r="O42" i="34"/>
  <c r="J42" i="34"/>
  <c r="F42" i="34"/>
  <c r="AA41" i="34"/>
  <c r="W41" i="34"/>
  <c r="R41" i="34"/>
  <c r="N41" i="34"/>
  <c r="I41" i="34"/>
  <c r="E41" i="34"/>
  <c r="AA40" i="34"/>
  <c r="X40" i="34"/>
  <c r="R40" i="34"/>
  <c r="N40" i="34"/>
  <c r="I40" i="34"/>
  <c r="E40" i="34"/>
  <c r="AA39" i="34"/>
  <c r="W39" i="34"/>
  <c r="R39" i="34"/>
  <c r="O39" i="34"/>
  <c r="I39" i="34"/>
  <c r="F39" i="34"/>
  <c r="AE38" i="34"/>
  <c r="AB38" i="34"/>
  <c r="W38" i="34"/>
  <c r="R38" i="34"/>
  <c r="N38" i="34"/>
  <c r="I38" i="34"/>
  <c r="E38" i="34"/>
  <c r="AB37" i="34"/>
  <c r="W37" i="34"/>
  <c r="R37" i="34"/>
  <c r="N37" i="34"/>
  <c r="I37" i="34"/>
  <c r="E37" i="34"/>
  <c r="AE36" i="34"/>
  <c r="AA36" i="34"/>
  <c r="W36" i="34"/>
  <c r="R36" i="34"/>
  <c r="N36" i="34"/>
  <c r="I36" i="34"/>
  <c r="E36" i="34"/>
  <c r="R35" i="34"/>
  <c r="N35" i="34"/>
  <c r="O35" i="34" s="1"/>
  <c r="I35" i="34"/>
  <c r="E35" i="34"/>
  <c r="R34" i="34"/>
  <c r="N34" i="34"/>
  <c r="I34" i="34"/>
  <c r="E34" i="34"/>
  <c r="AE33" i="34"/>
  <c r="R33" i="34"/>
  <c r="O33" i="34"/>
  <c r="I33" i="34"/>
  <c r="E33" i="34"/>
  <c r="AE32" i="34"/>
  <c r="R32" i="34"/>
  <c r="N32" i="34"/>
  <c r="O32" i="34" s="1"/>
  <c r="I32" i="34"/>
  <c r="E32" i="34"/>
  <c r="R31" i="34"/>
  <c r="N31" i="34"/>
  <c r="I31" i="34"/>
  <c r="E31" i="34"/>
  <c r="AE30" i="34"/>
  <c r="R30" i="34"/>
  <c r="N30" i="34"/>
  <c r="I30" i="34"/>
  <c r="E30" i="34"/>
  <c r="AE29" i="34"/>
  <c r="R29" i="34"/>
  <c r="N29" i="34"/>
  <c r="I29" i="34"/>
  <c r="E29" i="34"/>
  <c r="AE28" i="34"/>
  <c r="R28" i="34"/>
  <c r="N28" i="34"/>
  <c r="I28" i="34"/>
  <c r="E28" i="34"/>
  <c r="AE27" i="34"/>
  <c r="R27" i="34"/>
  <c r="N27" i="34"/>
  <c r="I27" i="34"/>
  <c r="E27" i="34"/>
  <c r="R26" i="34"/>
  <c r="N26" i="34"/>
  <c r="I26" i="34"/>
  <c r="F26" i="34"/>
  <c r="R25" i="34"/>
  <c r="N25" i="34"/>
  <c r="I25" i="34"/>
  <c r="E25" i="34"/>
  <c r="R24" i="34"/>
  <c r="N24" i="34"/>
  <c r="I24" i="34"/>
  <c r="E24" i="34"/>
  <c r="R23" i="34"/>
  <c r="O23" i="34"/>
  <c r="I23" i="34"/>
  <c r="E23" i="34"/>
  <c r="AF22" i="34"/>
  <c r="AE22" i="34"/>
  <c r="S22" i="34"/>
  <c r="O22" i="34"/>
  <c r="J22" i="34"/>
  <c r="E22" i="34"/>
  <c r="AF21" i="34"/>
  <c r="AE21" i="34"/>
  <c r="S21" i="34"/>
  <c r="O21" i="34"/>
  <c r="J21" i="34"/>
  <c r="F21" i="34"/>
  <c r="R20" i="34"/>
  <c r="O20" i="34"/>
  <c r="I20" i="34"/>
  <c r="E20" i="34"/>
  <c r="AE19" i="34"/>
  <c r="R19" i="34"/>
  <c r="N19" i="34"/>
  <c r="I19" i="34"/>
  <c r="E19" i="34"/>
  <c r="R18" i="34"/>
  <c r="N18" i="34"/>
  <c r="O18" i="34" s="1"/>
  <c r="I18" i="34"/>
  <c r="E18" i="34"/>
  <c r="AE17" i="34"/>
  <c r="R17" i="34"/>
  <c r="N17" i="34"/>
  <c r="I17" i="34"/>
  <c r="E17" i="34"/>
  <c r="AE16" i="34"/>
  <c r="R16" i="34"/>
  <c r="N16" i="34"/>
  <c r="I16" i="34"/>
  <c r="E16" i="34"/>
  <c r="AE15" i="34"/>
  <c r="R15" i="34"/>
  <c r="N15" i="34"/>
  <c r="I15" i="34"/>
  <c r="E15" i="34"/>
  <c r="AE14" i="34"/>
  <c r="R14" i="34"/>
  <c r="N14" i="34"/>
  <c r="I14" i="34"/>
  <c r="E14" i="34"/>
  <c r="AE13" i="34"/>
  <c r="R13" i="34"/>
  <c r="N13" i="34"/>
  <c r="I13" i="34"/>
  <c r="J13" i="34" s="1"/>
  <c r="E13" i="34"/>
  <c r="AE12" i="34"/>
  <c r="R12" i="34"/>
  <c r="N12" i="34"/>
  <c r="I12" i="34"/>
  <c r="J12" i="34" s="1"/>
  <c r="E12" i="34"/>
  <c r="AE11" i="34"/>
  <c r="R11" i="34"/>
  <c r="N11" i="34"/>
  <c r="I11" i="34"/>
  <c r="J11" i="34" s="1"/>
  <c r="E11" i="34"/>
  <c r="R10" i="34"/>
  <c r="N10" i="34"/>
  <c r="I10" i="34"/>
  <c r="J10" i="34" s="1"/>
  <c r="E10" i="34"/>
  <c r="R9" i="34"/>
  <c r="N9" i="34"/>
  <c r="I9" i="34"/>
  <c r="E9" i="34"/>
  <c r="R8" i="34"/>
  <c r="N8" i="34"/>
  <c r="I8" i="34"/>
  <c r="J8" i="34" s="1"/>
  <c r="E8" i="34"/>
  <c r="AF36" i="33" l="1"/>
  <c r="AF46" i="33"/>
  <c r="AE46" i="33"/>
  <c r="AF43" i="33"/>
  <c r="AE43" i="33"/>
  <c r="AF40" i="33"/>
  <c r="AE40" i="33"/>
  <c r="AF38" i="33"/>
  <c r="AE38" i="33"/>
  <c r="AF37" i="33"/>
  <c r="AE37" i="33"/>
  <c r="AE36" i="33"/>
  <c r="AF48" i="33" l="1"/>
  <c r="AE48" i="33"/>
  <c r="AF47" i="33"/>
  <c r="AE47" i="33"/>
  <c r="AF9" i="33"/>
  <c r="AE9" i="33"/>
  <c r="AE45" i="33"/>
  <c r="AF44" i="33"/>
  <c r="AE44" i="33"/>
  <c r="AF42" i="33"/>
  <c r="AE42" i="33"/>
  <c r="AF41" i="33"/>
  <c r="AE41" i="33"/>
  <c r="AF39" i="33"/>
  <c r="AE39" i="33"/>
  <c r="AF45" i="33"/>
  <c r="AF35" i="33"/>
  <c r="AE35" i="33"/>
  <c r="AF34" i="33"/>
  <c r="AE34" i="33"/>
  <c r="AF33" i="33"/>
  <c r="AE33" i="33"/>
  <c r="AF32" i="33"/>
  <c r="AE32" i="33"/>
  <c r="AF31" i="33"/>
  <c r="AE31" i="33"/>
  <c r="AF29" i="33"/>
  <c r="AE29" i="33"/>
  <c r="AF26" i="33"/>
  <c r="AE26" i="33"/>
  <c r="AF25" i="33"/>
  <c r="AE25" i="33"/>
  <c r="AF23" i="33"/>
  <c r="AE23" i="33"/>
  <c r="AF19" i="33"/>
  <c r="AE19" i="33"/>
  <c r="AF17" i="33"/>
  <c r="AE17" i="33"/>
  <c r="AF10" i="33" l="1"/>
  <c r="AF11" i="33"/>
  <c r="AF12" i="33"/>
  <c r="AF13" i="33"/>
  <c r="AF14" i="33"/>
  <c r="AF15" i="33"/>
  <c r="AF16" i="33"/>
  <c r="AF18" i="33"/>
  <c r="AF20" i="33"/>
  <c r="AF21" i="33"/>
  <c r="AF22" i="33"/>
  <c r="AF24" i="33"/>
  <c r="AF27" i="33"/>
  <c r="AF28" i="33"/>
  <c r="AF30" i="33"/>
  <c r="AE10" i="33"/>
  <c r="AE11" i="33"/>
  <c r="AE12" i="33"/>
  <c r="AE13" i="33"/>
  <c r="AE14" i="33"/>
  <c r="AE15" i="33"/>
  <c r="AE16" i="33"/>
  <c r="AE18" i="33"/>
  <c r="AE20" i="33"/>
  <c r="AE21" i="33"/>
  <c r="AE22" i="33"/>
  <c r="AE24" i="33"/>
  <c r="AE27" i="33"/>
  <c r="AE28" i="33"/>
  <c r="AE30" i="33"/>
  <c r="R48" i="33" l="1"/>
  <c r="N48" i="33"/>
  <c r="O48" i="33" s="1"/>
  <c r="I48" i="33"/>
  <c r="J48" i="33" s="1"/>
  <c r="E48" i="33"/>
  <c r="F48" i="33" s="1"/>
  <c r="AA47" i="33"/>
  <c r="W47" i="33"/>
  <c r="X47" i="33" s="1"/>
  <c r="R47" i="33"/>
  <c r="N47" i="33"/>
  <c r="I47" i="33"/>
  <c r="E47" i="33"/>
  <c r="AA46" i="33"/>
  <c r="W46" i="33"/>
  <c r="R46" i="33"/>
  <c r="N46" i="33"/>
  <c r="O46" i="33" s="1"/>
  <c r="I46" i="33"/>
  <c r="E46" i="33"/>
  <c r="F46" i="33" s="1"/>
  <c r="AA45" i="33"/>
  <c r="W45" i="33"/>
  <c r="S45" i="33"/>
  <c r="O45" i="33"/>
  <c r="J45" i="33"/>
  <c r="F45" i="33"/>
  <c r="AA44" i="33"/>
  <c r="W44" i="33"/>
  <c r="R44" i="33"/>
  <c r="N44" i="33"/>
  <c r="I44" i="33"/>
  <c r="F44" i="33"/>
  <c r="AA43" i="33"/>
  <c r="AB43" i="33" s="1"/>
  <c r="W43" i="33"/>
  <c r="S43" i="33"/>
  <c r="R43" i="33"/>
  <c r="N43" i="33"/>
  <c r="O43" i="33" s="1"/>
  <c r="I43" i="33"/>
  <c r="E43" i="33"/>
  <c r="AB42" i="33"/>
  <c r="AA42" i="33"/>
  <c r="X42" i="33"/>
  <c r="W42" i="33"/>
  <c r="S42" i="33"/>
  <c r="R42" i="33"/>
  <c r="O42" i="33"/>
  <c r="J42" i="33"/>
  <c r="F42" i="33"/>
  <c r="AA41" i="33"/>
  <c r="W41" i="33"/>
  <c r="R41" i="33"/>
  <c r="N41" i="33"/>
  <c r="I41" i="33"/>
  <c r="E41" i="33"/>
  <c r="F41" i="33" s="1"/>
  <c r="AA40" i="33"/>
  <c r="X40" i="33"/>
  <c r="R40" i="33"/>
  <c r="O40" i="33"/>
  <c r="N40" i="33"/>
  <c r="I40" i="33"/>
  <c r="J40" i="33" s="1"/>
  <c r="E40" i="33"/>
  <c r="AA39" i="33"/>
  <c r="AB39" i="33" s="1"/>
  <c r="W39" i="33"/>
  <c r="S39" i="33"/>
  <c r="R39" i="33"/>
  <c r="O39" i="33"/>
  <c r="I39" i="33"/>
  <c r="F39" i="33"/>
  <c r="AB38" i="33"/>
  <c r="W38" i="33"/>
  <c r="R38" i="33"/>
  <c r="N38" i="33"/>
  <c r="I38" i="33"/>
  <c r="E38" i="33"/>
  <c r="AB37" i="33"/>
  <c r="W37" i="33"/>
  <c r="R37" i="33"/>
  <c r="N37" i="33"/>
  <c r="I37" i="33"/>
  <c r="E37" i="33"/>
  <c r="AA36" i="33"/>
  <c r="W36" i="33"/>
  <c r="R36" i="33"/>
  <c r="N36" i="33"/>
  <c r="O36" i="33" s="1"/>
  <c r="I36" i="33"/>
  <c r="F36" i="33"/>
  <c r="E36" i="33"/>
  <c r="R35" i="33"/>
  <c r="O35" i="33"/>
  <c r="N35" i="33"/>
  <c r="J35" i="33"/>
  <c r="I35" i="33"/>
  <c r="F35" i="33"/>
  <c r="E35" i="33"/>
  <c r="R34" i="33"/>
  <c r="S34" i="33" s="1"/>
  <c r="N34" i="33"/>
  <c r="I34" i="33"/>
  <c r="J34" i="33" s="1"/>
  <c r="E34" i="33"/>
  <c r="R33" i="33"/>
  <c r="S33" i="33" s="1"/>
  <c r="O33" i="33"/>
  <c r="J33" i="33"/>
  <c r="I33" i="33"/>
  <c r="F33" i="33"/>
  <c r="E33" i="33"/>
  <c r="S32" i="33"/>
  <c r="R32" i="33"/>
  <c r="O32" i="33"/>
  <c r="N32" i="33"/>
  <c r="I32" i="33"/>
  <c r="J32" i="33" s="1"/>
  <c r="E32" i="33"/>
  <c r="S31" i="33"/>
  <c r="R31" i="33"/>
  <c r="O31" i="33"/>
  <c r="N31" i="33"/>
  <c r="J31" i="33"/>
  <c r="I31" i="33"/>
  <c r="F31" i="33"/>
  <c r="E31" i="33"/>
  <c r="S30" i="33"/>
  <c r="R30" i="33"/>
  <c r="O30" i="33"/>
  <c r="N30" i="33"/>
  <c r="J30" i="33"/>
  <c r="I30" i="33"/>
  <c r="F30" i="33"/>
  <c r="E30" i="33"/>
  <c r="S29" i="33"/>
  <c r="R29" i="33"/>
  <c r="N29" i="33"/>
  <c r="O29" i="33" s="1"/>
  <c r="I29" i="33"/>
  <c r="E29" i="33"/>
  <c r="F29" i="33" s="1"/>
  <c r="R28" i="33"/>
  <c r="N28" i="33"/>
  <c r="O28" i="33" s="1"/>
  <c r="I28" i="33"/>
  <c r="E28" i="33"/>
  <c r="R27" i="33"/>
  <c r="N27" i="33"/>
  <c r="I27" i="33"/>
  <c r="E27" i="33"/>
  <c r="R26" i="33"/>
  <c r="N26" i="33"/>
  <c r="I26" i="33"/>
  <c r="F26" i="33"/>
  <c r="R25" i="33"/>
  <c r="N25" i="33"/>
  <c r="I25" i="33"/>
  <c r="E25" i="33"/>
  <c r="R24" i="33"/>
  <c r="N24" i="33"/>
  <c r="I24" i="33"/>
  <c r="E24" i="33"/>
  <c r="R23" i="33"/>
  <c r="O23" i="33"/>
  <c r="I23" i="33"/>
  <c r="J23" i="33" s="1"/>
  <c r="E23" i="33"/>
  <c r="S22" i="33"/>
  <c r="O22" i="33"/>
  <c r="J22" i="33"/>
  <c r="E22" i="33"/>
  <c r="S21" i="33"/>
  <c r="O21" i="33"/>
  <c r="J21" i="33"/>
  <c r="F21" i="33"/>
  <c r="R20" i="33"/>
  <c r="O20" i="33"/>
  <c r="I20" i="33"/>
  <c r="J20" i="33" s="1"/>
  <c r="E20" i="33"/>
  <c r="R19" i="33"/>
  <c r="S19" i="33" s="1"/>
  <c r="N19" i="33"/>
  <c r="J19" i="33"/>
  <c r="I19" i="33"/>
  <c r="E19" i="33"/>
  <c r="F19" i="33" s="1"/>
  <c r="R18" i="33"/>
  <c r="N18" i="33"/>
  <c r="O18" i="33" s="1"/>
  <c r="I18" i="33"/>
  <c r="E18" i="33"/>
  <c r="R17" i="33"/>
  <c r="N17" i="33"/>
  <c r="I17" i="33"/>
  <c r="E17" i="33"/>
  <c r="R16" i="33"/>
  <c r="N16" i="33"/>
  <c r="O16" i="33" s="1"/>
  <c r="I16" i="33"/>
  <c r="E16" i="33"/>
  <c r="R15" i="33"/>
  <c r="N15" i="33"/>
  <c r="O15" i="33" s="1"/>
  <c r="I15" i="33"/>
  <c r="E15" i="33"/>
  <c r="R14" i="33"/>
  <c r="N14" i="33"/>
  <c r="O14" i="33" s="1"/>
  <c r="I14" i="33"/>
  <c r="E14" i="33"/>
  <c r="R13" i="33"/>
  <c r="N13" i="33"/>
  <c r="J13" i="33"/>
  <c r="I13" i="33"/>
  <c r="E13" i="33"/>
  <c r="R12" i="33"/>
  <c r="N12" i="33"/>
  <c r="I12" i="33"/>
  <c r="J12" i="33" s="1"/>
  <c r="E12" i="33"/>
  <c r="R11" i="33"/>
  <c r="N11" i="33"/>
  <c r="J11" i="33"/>
  <c r="I11" i="33"/>
  <c r="E11" i="33"/>
  <c r="R10" i="33"/>
  <c r="N10" i="33"/>
  <c r="I10" i="33"/>
  <c r="J10" i="33" s="1"/>
  <c r="E10" i="33"/>
  <c r="R9" i="33"/>
  <c r="S9" i="33" s="1"/>
  <c r="N9" i="33"/>
  <c r="I9" i="33"/>
  <c r="J9" i="33" s="1"/>
  <c r="E9" i="33"/>
  <c r="AF8" i="33"/>
  <c r="AE8" i="33"/>
  <c r="S8" i="33"/>
  <c r="R8" i="33"/>
  <c r="N8" i="33"/>
  <c r="I8" i="33"/>
  <c r="J8" i="33" s="1"/>
  <c r="E8" i="33"/>
  <c r="F8" i="33" s="1"/>
  <c r="AF48" i="32"/>
  <c r="AE48" i="32"/>
  <c r="R48" i="32"/>
  <c r="N48" i="32"/>
  <c r="O48" i="32" s="1"/>
  <c r="I48" i="32"/>
  <c r="J48" i="32" s="1"/>
  <c r="E48" i="32"/>
  <c r="F48" i="32" s="1"/>
  <c r="AF47" i="32"/>
  <c r="AE47" i="32"/>
  <c r="AA47" i="32"/>
  <c r="W47" i="32"/>
  <c r="X47" i="32" s="1"/>
  <c r="R47" i="32"/>
  <c r="N47" i="32"/>
  <c r="O47" i="32" s="1"/>
  <c r="I47" i="32"/>
  <c r="E47" i="32"/>
  <c r="F47" i="32" s="1"/>
  <c r="AF46" i="32"/>
  <c r="AE46" i="32"/>
  <c r="AA46" i="32"/>
  <c r="W46" i="32"/>
  <c r="X46" i="32" s="1"/>
  <c r="R46" i="32"/>
  <c r="N46" i="32"/>
  <c r="O46" i="32" s="1"/>
  <c r="I46" i="32"/>
  <c r="E46" i="32"/>
  <c r="F46" i="32" s="1"/>
  <c r="AF45" i="32"/>
  <c r="AE45" i="32"/>
  <c r="AA45" i="32"/>
  <c r="W45" i="32"/>
  <c r="X45" i="32" s="1"/>
  <c r="S45" i="32"/>
  <c r="O45" i="32"/>
  <c r="J45" i="32"/>
  <c r="F45" i="32"/>
  <c r="AF44" i="32"/>
  <c r="AE44" i="32"/>
  <c r="AA44" i="32"/>
  <c r="W44" i="32"/>
  <c r="X44" i="32" s="1"/>
  <c r="R44" i="32"/>
  <c r="N44" i="32"/>
  <c r="O44" i="32" s="1"/>
  <c r="I44" i="32"/>
  <c r="F44" i="32"/>
  <c r="AF43" i="32"/>
  <c r="AE43" i="32"/>
  <c r="AA43" i="32"/>
  <c r="W43" i="32"/>
  <c r="R43" i="32"/>
  <c r="N43" i="32"/>
  <c r="I43" i="32"/>
  <c r="E43" i="32"/>
  <c r="AF42" i="32"/>
  <c r="AE42" i="32"/>
  <c r="AA42" i="32"/>
  <c r="W42" i="32"/>
  <c r="R42" i="32"/>
  <c r="O42" i="32"/>
  <c r="J42" i="32"/>
  <c r="F42" i="32"/>
  <c r="AF41" i="32"/>
  <c r="AE41" i="32"/>
  <c r="AA41" i="32"/>
  <c r="W41" i="32"/>
  <c r="R41" i="32"/>
  <c r="N41" i="32"/>
  <c r="I41" i="32"/>
  <c r="E41" i="32"/>
  <c r="AF40" i="32"/>
  <c r="AE40" i="32"/>
  <c r="AA40" i="32"/>
  <c r="X40" i="32"/>
  <c r="S40" i="32"/>
  <c r="R40" i="32"/>
  <c r="O40" i="32"/>
  <c r="N40" i="32"/>
  <c r="J40" i="32"/>
  <c r="I40" i="32"/>
  <c r="E40" i="32"/>
  <c r="AF39" i="32"/>
  <c r="AE39" i="32"/>
  <c r="AB39" i="32"/>
  <c r="AA39" i="32"/>
  <c r="X39" i="32"/>
  <c r="W39" i="32"/>
  <c r="S39" i="32"/>
  <c r="R39" i="32"/>
  <c r="O39" i="32"/>
  <c r="I39" i="32"/>
  <c r="F39" i="32"/>
  <c r="AF38" i="32"/>
  <c r="AE38" i="32"/>
  <c r="AB38" i="32"/>
  <c r="W38" i="32"/>
  <c r="R38" i="32"/>
  <c r="N38" i="32"/>
  <c r="I38" i="32"/>
  <c r="E38" i="32"/>
  <c r="F38" i="32" s="1"/>
  <c r="AF37" i="32"/>
  <c r="AE37" i="32"/>
  <c r="AB37" i="32"/>
  <c r="X37" i="32"/>
  <c r="W37" i="32"/>
  <c r="S37" i="32"/>
  <c r="R37" i="32"/>
  <c r="O37" i="32"/>
  <c r="N37" i="32"/>
  <c r="J37" i="32"/>
  <c r="I37" i="32"/>
  <c r="E37" i="32"/>
  <c r="AF36" i="32"/>
  <c r="AE36" i="32"/>
  <c r="AB36" i="32"/>
  <c r="AA36" i="32"/>
  <c r="X36" i="32"/>
  <c r="W36" i="32"/>
  <c r="S36" i="32"/>
  <c r="R36" i="32"/>
  <c r="O36" i="32"/>
  <c r="N36" i="32"/>
  <c r="J36" i="32"/>
  <c r="I36" i="32"/>
  <c r="E36" i="32"/>
  <c r="AF35" i="32"/>
  <c r="AE35" i="32"/>
  <c r="R35" i="32"/>
  <c r="O35" i="32"/>
  <c r="N35" i="32"/>
  <c r="J35" i="32"/>
  <c r="I35" i="32"/>
  <c r="E35" i="32"/>
  <c r="AF34" i="32"/>
  <c r="AE34" i="32"/>
  <c r="S34" i="32"/>
  <c r="R34" i="32"/>
  <c r="O34" i="32"/>
  <c r="N34" i="32"/>
  <c r="J34" i="32"/>
  <c r="I34" i="32"/>
  <c r="E34" i="32"/>
  <c r="AF33" i="32"/>
  <c r="AE33" i="32"/>
  <c r="S33" i="32"/>
  <c r="R33" i="32"/>
  <c r="O33" i="32"/>
  <c r="I33" i="32"/>
  <c r="E33" i="32"/>
  <c r="F33" i="32" s="1"/>
  <c r="AF32" i="32"/>
  <c r="AE32" i="32"/>
  <c r="R32" i="32"/>
  <c r="N32" i="32"/>
  <c r="O32" i="32" s="1"/>
  <c r="I32" i="32"/>
  <c r="E32" i="32"/>
  <c r="F32" i="32" s="1"/>
  <c r="AF31" i="32"/>
  <c r="AE31" i="32"/>
  <c r="R31" i="32"/>
  <c r="N31" i="32"/>
  <c r="O31" i="32" s="1"/>
  <c r="I31" i="32"/>
  <c r="E31" i="32"/>
  <c r="F31" i="32" s="1"/>
  <c r="AF30" i="32"/>
  <c r="AE30" i="32"/>
  <c r="R30" i="32"/>
  <c r="N30" i="32"/>
  <c r="O30" i="32" s="1"/>
  <c r="I30" i="32"/>
  <c r="E30" i="32"/>
  <c r="F30" i="32" s="1"/>
  <c r="AF29" i="32"/>
  <c r="AE29" i="32"/>
  <c r="R29" i="32"/>
  <c r="N29" i="32"/>
  <c r="O29" i="32" s="1"/>
  <c r="I29" i="32"/>
  <c r="E29" i="32"/>
  <c r="F29" i="32" s="1"/>
  <c r="AF28" i="32"/>
  <c r="AE28" i="32"/>
  <c r="R28" i="32"/>
  <c r="N28" i="32"/>
  <c r="O28" i="32" s="1"/>
  <c r="I28" i="32"/>
  <c r="E28" i="32"/>
  <c r="F28" i="32" s="1"/>
  <c r="AF27" i="32"/>
  <c r="AE27" i="32"/>
  <c r="R27" i="32"/>
  <c r="N27" i="32"/>
  <c r="O27" i="32" s="1"/>
  <c r="I27" i="32"/>
  <c r="E27" i="32"/>
  <c r="F27" i="32" s="1"/>
  <c r="AF26" i="32"/>
  <c r="AE26" i="32"/>
  <c r="R26" i="32"/>
  <c r="N26" i="32"/>
  <c r="O26" i="32" s="1"/>
  <c r="I26" i="32"/>
  <c r="F26" i="32"/>
  <c r="AF25" i="32"/>
  <c r="AE25" i="32"/>
  <c r="R25" i="32"/>
  <c r="N25" i="32"/>
  <c r="I25" i="32"/>
  <c r="E25" i="32"/>
  <c r="AF24" i="32"/>
  <c r="AE24" i="32"/>
  <c r="R24" i="32"/>
  <c r="N24" i="32"/>
  <c r="I24" i="32"/>
  <c r="E24" i="32"/>
  <c r="AF23" i="32"/>
  <c r="AE23" i="32"/>
  <c r="R23" i="32"/>
  <c r="O23" i="32"/>
  <c r="I23" i="32"/>
  <c r="J23" i="32" s="1"/>
  <c r="E23" i="32"/>
  <c r="AF22" i="32"/>
  <c r="AE22" i="32"/>
  <c r="S22" i="32"/>
  <c r="O22" i="32"/>
  <c r="J22" i="32"/>
  <c r="E22" i="32"/>
  <c r="AF21" i="32"/>
  <c r="AE21" i="32"/>
  <c r="S21" i="32"/>
  <c r="O21" i="32"/>
  <c r="J21" i="32"/>
  <c r="F21" i="32"/>
  <c r="AF20" i="32"/>
  <c r="AE20" i="32"/>
  <c r="R20" i="32"/>
  <c r="O20" i="32"/>
  <c r="I20" i="32"/>
  <c r="J20" i="32" s="1"/>
  <c r="E20" i="32"/>
  <c r="AF19" i="32"/>
  <c r="AE19" i="32"/>
  <c r="R19" i="32"/>
  <c r="S19" i="32" s="1"/>
  <c r="N19" i="32"/>
  <c r="I19" i="32"/>
  <c r="J19" i="32" s="1"/>
  <c r="E19" i="32"/>
  <c r="AF18" i="32"/>
  <c r="AE18" i="32"/>
  <c r="R18" i="32"/>
  <c r="S18" i="32" s="1"/>
  <c r="N18" i="32"/>
  <c r="O18" i="32" s="1"/>
  <c r="I18" i="32"/>
  <c r="J18" i="32" s="1"/>
  <c r="E18" i="32"/>
  <c r="AF17" i="32"/>
  <c r="AE17" i="32"/>
  <c r="R17" i="32"/>
  <c r="S17" i="32" s="1"/>
  <c r="N17" i="32"/>
  <c r="I17" i="32"/>
  <c r="J17" i="32" s="1"/>
  <c r="E17" i="32"/>
  <c r="AF16" i="32"/>
  <c r="AE16" i="32"/>
  <c r="R16" i="32"/>
  <c r="S16" i="32" s="1"/>
  <c r="N16" i="32"/>
  <c r="I16" i="32"/>
  <c r="J16" i="32" s="1"/>
  <c r="E16" i="32"/>
  <c r="AF15" i="32"/>
  <c r="AE15" i="32"/>
  <c r="R15" i="32"/>
  <c r="S15" i="32" s="1"/>
  <c r="N15" i="32"/>
  <c r="I15" i="32"/>
  <c r="J15" i="32" s="1"/>
  <c r="E15" i="32"/>
  <c r="AF14" i="32"/>
  <c r="AE14" i="32"/>
  <c r="R14" i="32"/>
  <c r="S14" i="32" s="1"/>
  <c r="N14" i="32"/>
  <c r="O14" i="32" s="1"/>
  <c r="I14" i="32"/>
  <c r="J14" i="32" s="1"/>
  <c r="E14" i="32"/>
  <c r="AF13" i="32"/>
  <c r="AE13" i="32"/>
  <c r="R13" i="32"/>
  <c r="S13" i="32" s="1"/>
  <c r="N13" i="32"/>
  <c r="O13" i="32" s="1"/>
  <c r="I13" i="32"/>
  <c r="J13" i="32" s="1"/>
  <c r="E13" i="32"/>
  <c r="AF12" i="32"/>
  <c r="AE12" i="32"/>
  <c r="R12" i="32"/>
  <c r="S12" i="32" s="1"/>
  <c r="N12" i="32"/>
  <c r="I12" i="32"/>
  <c r="J12" i="32" s="1"/>
  <c r="E12" i="32"/>
  <c r="AF11" i="32"/>
  <c r="AE11" i="32"/>
  <c r="R11" i="32"/>
  <c r="S11" i="32" s="1"/>
  <c r="N11" i="32"/>
  <c r="O11" i="32" s="1"/>
  <c r="I11" i="32"/>
  <c r="J11" i="32" s="1"/>
  <c r="E11" i="32"/>
  <c r="AF10" i="32"/>
  <c r="AE10" i="32"/>
  <c r="R10" i="32"/>
  <c r="S10" i="32" s="1"/>
  <c r="N10" i="32"/>
  <c r="O10" i="32" s="1"/>
  <c r="I10" i="32"/>
  <c r="J10" i="32" s="1"/>
  <c r="E10" i="32"/>
  <c r="AF9" i="32"/>
  <c r="AE9" i="32"/>
  <c r="R9" i="32"/>
  <c r="S9" i="32" s="1"/>
  <c r="N9" i="32"/>
  <c r="I9" i="32"/>
  <c r="J9" i="32" s="1"/>
  <c r="E9" i="32"/>
  <c r="AF8" i="32"/>
  <c r="AE8" i="32"/>
  <c r="R8" i="32"/>
  <c r="S8" i="32" s="1"/>
  <c r="N8" i="32"/>
  <c r="I8" i="32"/>
  <c r="J8" i="32" s="1"/>
  <c r="E8" i="32"/>
  <c r="R47" i="31"/>
  <c r="N47" i="31"/>
  <c r="I47" i="31"/>
  <c r="J47" i="31" s="1"/>
  <c r="E47" i="31"/>
  <c r="AA46" i="31"/>
  <c r="AB46" i="31" s="1"/>
  <c r="W46" i="31"/>
  <c r="X46" i="31" s="1"/>
  <c r="R46" i="31"/>
  <c r="S46" i="31" s="1"/>
  <c r="N46" i="31"/>
  <c r="O46" i="31" s="1"/>
  <c r="I46" i="31"/>
  <c r="J46" i="31" s="1"/>
  <c r="E46" i="31"/>
  <c r="AA45" i="31"/>
  <c r="AB45" i="31" s="1"/>
  <c r="W45" i="31"/>
  <c r="X45" i="31" s="1"/>
  <c r="R45" i="31"/>
  <c r="S45" i="31" s="1"/>
  <c r="N45" i="31"/>
  <c r="O45" i="31" s="1"/>
  <c r="I45" i="31"/>
  <c r="J45" i="31" s="1"/>
  <c r="F45" i="31"/>
  <c r="AA44" i="31"/>
  <c r="X44" i="31"/>
  <c r="W44" i="31"/>
  <c r="S44" i="31"/>
  <c r="O44" i="31"/>
  <c r="J44" i="31"/>
  <c r="F44" i="31"/>
  <c r="AA43" i="31"/>
  <c r="X43" i="31"/>
  <c r="W43" i="31"/>
  <c r="R43" i="31"/>
  <c r="O43" i="31"/>
  <c r="N43" i="31"/>
  <c r="I43" i="31"/>
  <c r="F43" i="31"/>
  <c r="AA42" i="31"/>
  <c r="AB42" i="31" s="1"/>
  <c r="W42" i="31"/>
  <c r="X42" i="31" s="1"/>
  <c r="R42" i="31"/>
  <c r="S42" i="31" s="1"/>
  <c r="N42" i="31"/>
  <c r="O42" i="31" s="1"/>
  <c r="I42" i="31"/>
  <c r="J42" i="31" s="1"/>
  <c r="E42" i="31"/>
  <c r="AA41" i="31"/>
  <c r="AB41" i="31" s="1"/>
  <c r="W41" i="31"/>
  <c r="X41" i="31" s="1"/>
  <c r="R41" i="31"/>
  <c r="S41" i="31" s="1"/>
  <c r="O41" i="31"/>
  <c r="J41" i="31"/>
  <c r="F41" i="31"/>
  <c r="AA40" i="31"/>
  <c r="W40" i="31"/>
  <c r="R40" i="31"/>
  <c r="N40" i="31"/>
  <c r="I40" i="31"/>
  <c r="E40" i="31"/>
  <c r="AA39" i="31"/>
  <c r="X39" i="31"/>
  <c r="R39" i="31"/>
  <c r="S39" i="31" s="1"/>
  <c r="N39" i="31"/>
  <c r="O39" i="31" s="1"/>
  <c r="I39" i="31"/>
  <c r="J39" i="31" s="1"/>
  <c r="E39" i="31"/>
  <c r="AA38" i="31"/>
  <c r="AB38" i="31" s="1"/>
  <c r="W38" i="31"/>
  <c r="X38" i="31" s="1"/>
  <c r="R38" i="31"/>
  <c r="S38" i="31" s="1"/>
  <c r="O38" i="31"/>
  <c r="I38" i="31"/>
  <c r="F38" i="31"/>
  <c r="AB37" i="31"/>
  <c r="X37" i="31"/>
  <c r="W37" i="31"/>
  <c r="R37" i="31"/>
  <c r="O37" i="31"/>
  <c r="N37" i="31"/>
  <c r="I37" i="31"/>
  <c r="F37" i="31"/>
  <c r="E37" i="31"/>
  <c r="AB36" i="31"/>
  <c r="W36" i="31"/>
  <c r="X36" i="31" s="1"/>
  <c r="R36" i="31"/>
  <c r="S36" i="31" s="1"/>
  <c r="N36" i="31"/>
  <c r="O36" i="31" s="1"/>
  <c r="I36" i="31"/>
  <c r="J36" i="31" s="1"/>
  <c r="E36" i="31"/>
  <c r="AA35" i="31"/>
  <c r="AB35" i="31" s="1"/>
  <c r="W35" i="31"/>
  <c r="X35" i="31" s="1"/>
  <c r="R35" i="31"/>
  <c r="S35" i="31" s="1"/>
  <c r="N35" i="31"/>
  <c r="O35" i="31" s="1"/>
  <c r="I35" i="31"/>
  <c r="J35" i="31" s="1"/>
  <c r="E35" i="31"/>
  <c r="R34" i="31"/>
  <c r="N34" i="31"/>
  <c r="O34" i="31" s="1"/>
  <c r="I34" i="31"/>
  <c r="J34" i="31" s="1"/>
  <c r="E34" i="31"/>
  <c r="R33" i="31"/>
  <c r="S33" i="31" s="1"/>
  <c r="N33" i="31"/>
  <c r="O33" i="31" s="1"/>
  <c r="I33" i="31"/>
  <c r="J33" i="31" s="1"/>
  <c r="E33" i="31"/>
  <c r="R32" i="31"/>
  <c r="S32" i="31" s="1"/>
  <c r="O32" i="31"/>
  <c r="J32" i="31"/>
  <c r="I32" i="31"/>
  <c r="E32" i="31"/>
  <c r="S31" i="31"/>
  <c r="R31" i="31"/>
  <c r="O31" i="31"/>
  <c r="N31" i="31"/>
  <c r="J31" i="31"/>
  <c r="I31" i="31"/>
  <c r="F31" i="31"/>
  <c r="E31" i="31"/>
  <c r="S30" i="31"/>
  <c r="R30" i="31"/>
  <c r="O30" i="31"/>
  <c r="N30" i="31"/>
  <c r="J30" i="31"/>
  <c r="I30" i="31"/>
  <c r="F30" i="31"/>
  <c r="E30" i="31"/>
  <c r="S29" i="31"/>
  <c r="R29" i="31"/>
  <c r="O29" i="31"/>
  <c r="N29" i="31"/>
  <c r="J29" i="31"/>
  <c r="I29" i="31"/>
  <c r="F29" i="31"/>
  <c r="E29" i="31"/>
  <c r="S28" i="31"/>
  <c r="R28" i="31"/>
  <c r="O28" i="31"/>
  <c r="N28" i="31"/>
  <c r="J28" i="31"/>
  <c r="I28" i="31"/>
  <c r="F28" i="31"/>
  <c r="E28" i="31"/>
  <c r="S27" i="31"/>
  <c r="R27" i="31"/>
  <c r="O27" i="31"/>
  <c r="N27" i="31"/>
  <c r="J27" i="31"/>
  <c r="I27" i="31"/>
  <c r="F27" i="31"/>
  <c r="E27" i="31"/>
  <c r="S26" i="31"/>
  <c r="R26" i="31"/>
  <c r="O26" i="31"/>
  <c r="N26" i="31"/>
  <c r="J26" i="31"/>
  <c r="I26" i="31"/>
  <c r="F26" i="31"/>
  <c r="E26" i="31"/>
  <c r="S25" i="31"/>
  <c r="R25" i="31"/>
  <c r="O25" i="31"/>
  <c r="N25" i="31"/>
  <c r="J25" i="31"/>
  <c r="I25" i="31"/>
  <c r="F25" i="31"/>
  <c r="R24" i="31"/>
  <c r="N24" i="31"/>
  <c r="O24" i="31" s="1"/>
  <c r="I24" i="31"/>
  <c r="E24" i="31"/>
  <c r="R23" i="31"/>
  <c r="N23" i="31"/>
  <c r="O23" i="31" s="1"/>
  <c r="I23" i="31"/>
  <c r="E23" i="31"/>
  <c r="R22" i="31"/>
  <c r="O22" i="31"/>
  <c r="J22" i="31"/>
  <c r="I22" i="31"/>
  <c r="F22" i="31"/>
  <c r="E22" i="31"/>
  <c r="S21" i="31"/>
  <c r="O21" i="31"/>
  <c r="J21" i="31"/>
  <c r="E21" i="31"/>
  <c r="S20" i="31"/>
  <c r="O20" i="31"/>
  <c r="J20" i="31"/>
  <c r="F20" i="31"/>
  <c r="R19" i="31"/>
  <c r="O19" i="31"/>
  <c r="J19" i="31"/>
  <c r="I19" i="31"/>
  <c r="F19" i="31"/>
  <c r="E19" i="31"/>
  <c r="S18" i="31"/>
  <c r="R18" i="31"/>
  <c r="O18" i="31"/>
  <c r="N18" i="31"/>
  <c r="J18" i="31"/>
  <c r="I18" i="31"/>
  <c r="F18" i="31"/>
  <c r="E18" i="31"/>
  <c r="S17" i="31"/>
  <c r="R17" i="31"/>
  <c r="O17" i="31"/>
  <c r="I17" i="31"/>
  <c r="J17" i="31" s="1"/>
  <c r="E17" i="31"/>
  <c r="R16" i="31"/>
  <c r="S16" i="31" s="1"/>
  <c r="N16" i="31"/>
  <c r="I16" i="31"/>
  <c r="J16" i="31" s="1"/>
  <c r="E16" i="31"/>
  <c r="R15" i="31"/>
  <c r="S15" i="31" s="1"/>
  <c r="N15" i="31"/>
  <c r="O15" i="31" s="1"/>
  <c r="I15" i="31"/>
  <c r="J15" i="31" s="1"/>
  <c r="E15" i="31"/>
  <c r="R14" i="31"/>
  <c r="S14" i="31" s="1"/>
  <c r="N14" i="31"/>
  <c r="O14" i="31" s="1"/>
  <c r="I14" i="31"/>
  <c r="J14" i="31" s="1"/>
  <c r="E14" i="31"/>
  <c r="R13" i="31"/>
  <c r="S13" i="31" s="1"/>
  <c r="N13" i="31"/>
  <c r="O13" i="31" s="1"/>
  <c r="I13" i="31"/>
  <c r="J13" i="31" s="1"/>
  <c r="E13" i="31"/>
  <c r="R12" i="31"/>
  <c r="S12" i="31" s="1"/>
  <c r="N12" i="31"/>
  <c r="O12" i="31" s="1"/>
  <c r="I12" i="31"/>
  <c r="J12" i="31" s="1"/>
  <c r="E12" i="31"/>
  <c r="R11" i="31"/>
  <c r="S11" i="31" s="1"/>
  <c r="N11" i="31"/>
  <c r="I11" i="31"/>
  <c r="J11" i="31" s="1"/>
  <c r="E11" i="31"/>
  <c r="R10" i="31"/>
  <c r="S10" i="31" s="1"/>
  <c r="N10" i="31"/>
  <c r="O10" i="31" s="1"/>
  <c r="I10" i="31"/>
  <c r="J10" i="31" s="1"/>
  <c r="E10" i="31"/>
  <c r="R9" i="31"/>
  <c r="S9" i="31" s="1"/>
  <c r="N9" i="31"/>
  <c r="I9" i="31"/>
  <c r="J9" i="31" s="1"/>
  <c r="E9" i="31"/>
  <c r="R8" i="31"/>
  <c r="S8" i="31" s="1"/>
  <c r="N8" i="31"/>
  <c r="I8" i="31"/>
  <c r="J8" i="31" s="1"/>
  <c r="E8" i="31"/>
  <c r="R47" i="30"/>
  <c r="N47" i="30"/>
  <c r="J47" i="30"/>
  <c r="E47" i="30"/>
  <c r="AA46" i="30"/>
  <c r="W46" i="30"/>
  <c r="R46" i="30"/>
  <c r="N46" i="30"/>
  <c r="I46" i="30"/>
  <c r="E46" i="30"/>
  <c r="AA45" i="30"/>
  <c r="W45" i="30"/>
  <c r="R45" i="30"/>
  <c r="N45" i="30"/>
  <c r="I45" i="30"/>
  <c r="F45" i="30"/>
  <c r="AA44" i="30"/>
  <c r="W44" i="30"/>
  <c r="S44" i="30"/>
  <c r="O44" i="30"/>
  <c r="J44" i="30"/>
  <c r="F44" i="30"/>
  <c r="AA43" i="30"/>
  <c r="W43" i="30"/>
  <c r="R43" i="30"/>
  <c r="N43" i="30"/>
  <c r="I43" i="30"/>
  <c r="F43" i="30"/>
  <c r="AA42" i="30"/>
  <c r="W42" i="30"/>
  <c r="R42" i="30"/>
  <c r="N42" i="30"/>
  <c r="I42" i="30"/>
  <c r="E42" i="30"/>
  <c r="AA41" i="30"/>
  <c r="W41" i="30"/>
  <c r="R41" i="30"/>
  <c r="O41" i="30"/>
  <c r="J41" i="30"/>
  <c r="F41" i="30"/>
  <c r="AA40" i="30"/>
  <c r="W40" i="30"/>
  <c r="R40" i="30"/>
  <c r="N40" i="30"/>
  <c r="I40" i="30"/>
  <c r="E40" i="30"/>
  <c r="F40" i="30" s="1"/>
  <c r="AA39" i="30"/>
  <c r="X39" i="30"/>
  <c r="R39" i="30"/>
  <c r="N39" i="30"/>
  <c r="I39" i="30"/>
  <c r="E39" i="30"/>
  <c r="AA38" i="30"/>
  <c r="W38" i="30"/>
  <c r="R38" i="30"/>
  <c r="O38" i="30"/>
  <c r="I38" i="30"/>
  <c r="F38" i="30"/>
  <c r="AB37" i="30"/>
  <c r="W37" i="30"/>
  <c r="R37" i="30"/>
  <c r="N37" i="30"/>
  <c r="I37" i="30"/>
  <c r="E37" i="30"/>
  <c r="AB36" i="30"/>
  <c r="W36" i="30"/>
  <c r="R36" i="30"/>
  <c r="N36" i="30"/>
  <c r="I36" i="30"/>
  <c r="E36" i="30"/>
  <c r="AA35" i="30"/>
  <c r="W35" i="30"/>
  <c r="R35" i="30"/>
  <c r="N35" i="30"/>
  <c r="I35" i="30"/>
  <c r="F35" i="30"/>
  <c r="R34" i="30"/>
  <c r="O34" i="30"/>
  <c r="I34" i="30"/>
  <c r="E34" i="30"/>
  <c r="R33" i="30"/>
  <c r="N33" i="30"/>
  <c r="I33" i="30"/>
  <c r="E33" i="30"/>
  <c r="R32" i="30"/>
  <c r="O32" i="30"/>
  <c r="I32" i="30"/>
  <c r="E32" i="30"/>
  <c r="F32" i="30" s="1"/>
  <c r="R31" i="30"/>
  <c r="O31" i="30"/>
  <c r="I31" i="30"/>
  <c r="E31" i="30"/>
  <c r="R30" i="30"/>
  <c r="N30" i="30"/>
  <c r="I30" i="30"/>
  <c r="E30" i="30"/>
  <c r="R29" i="30"/>
  <c r="N29" i="30"/>
  <c r="I29" i="30"/>
  <c r="E29" i="30"/>
  <c r="R28" i="30"/>
  <c r="N28" i="30"/>
  <c r="I28" i="30"/>
  <c r="E28" i="30"/>
  <c r="R27" i="30"/>
  <c r="N27" i="30"/>
  <c r="I27" i="30"/>
  <c r="E27" i="30"/>
  <c r="R26" i="30"/>
  <c r="N26" i="30"/>
  <c r="I26" i="30"/>
  <c r="E26" i="30"/>
  <c r="R25" i="30"/>
  <c r="N25" i="30"/>
  <c r="I25" i="30"/>
  <c r="F25" i="30"/>
  <c r="R24" i="30"/>
  <c r="N24" i="30"/>
  <c r="I24" i="30"/>
  <c r="E24" i="30"/>
  <c r="R23" i="30"/>
  <c r="N23" i="30"/>
  <c r="I23" i="30"/>
  <c r="E23" i="30"/>
  <c r="R22" i="30"/>
  <c r="O22" i="30"/>
  <c r="I22" i="30"/>
  <c r="E22" i="30"/>
  <c r="S21" i="30"/>
  <c r="O21" i="30"/>
  <c r="J21" i="30"/>
  <c r="E21" i="30"/>
  <c r="S20" i="30"/>
  <c r="O20" i="30"/>
  <c r="J20" i="30"/>
  <c r="F20" i="30"/>
  <c r="R19" i="30"/>
  <c r="O19" i="30"/>
  <c r="I19" i="30"/>
  <c r="E19" i="30"/>
  <c r="R18" i="30"/>
  <c r="N18" i="30"/>
  <c r="I18" i="30"/>
  <c r="E18" i="30"/>
  <c r="R17" i="30"/>
  <c r="O17" i="30"/>
  <c r="I17" i="30"/>
  <c r="E17" i="30"/>
  <c r="F17" i="30" s="1"/>
  <c r="R16" i="30"/>
  <c r="N16" i="30"/>
  <c r="I16" i="30"/>
  <c r="F16" i="30"/>
  <c r="R15" i="30"/>
  <c r="N15" i="30"/>
  <c r="I15" i="30"/>
  <c r="E15" i="30"/>
  <c r="R14" i="30"/>
  <c r="N14" i="30"/>
  <c r="I14" i="30"/>
  <c r="E14" i="30"/>
  <c r="R13" i="30"/>
  <c r="N13" i="30"/>
  <c r="I13" i="30"/>
  <c r="E13" i="30"/>
  <c r="R12" i="30"/>
  <c r="N12" i="30"/>
  <c r="E12" i="30"/>
  <c r="R11" i="30"/>
  <c r="N11" i="30"/>
  <c r="E11" i="30"/>
  <c r="R10" i="30"/>
  <c r="N10" i="30"/>
  <c r="E10" i="30"/>
  <c r="R9" i="30"/>
  <c r="N9" i="30"/>
  <c r="I9" i="30"/>
  <c r="E9" i="30"/>
  <c r="R8" i="30"/>
  <c r="N8" i="30"/>
  <c r="E8" i="30"/>
  <c r="R47" i="29"/>
  <c r="N47" i="29"/>
  <c r="J47" i="29"/>
  <c r="E47" i="29"/>
  <c r="F47" i="29" s="1"/>
  <c r="AA46" i="29"/>
  <c r="W46" i="29"/>
  <c r="X46" i="29" s="1"/>
  <c r="R46" i="29"/>
  <c r="S46" i="30" s="1"/>
  <c r="N46" i="29"/>
  <c r="O46" i="30" s="1"/>
  <c r="I46" i="29"/>
  <c r="J46" i="30" s="1"/>
  <c r="E46" i="29"/>
  <c r="F46" i="30" s="1"/>
  <c r="AA45" i="29"/>
  <c r="AB45" i="30" s="1"/>
  <c r="W45" i="29"/>
  <c r="X45" i="30" s="1"/>
  <c r="R45" i="29"/>
  <c r="S45" i="30" s="1"/>
  <c r="N45" i="29"/>
  <c r="O45" i="30" s="1"/>
  <c r="I45" i="29"/>
  <c r="J45" i="30" s="1"/>
  <c r="F45" i="29"/>
  <c r="AB44" i="29"/>
  <c r="AA44" i="29"/>
  <c r="X44" i="29"/>
  <c r="W44" i="29"/>
  <c r="S44" i="29"/>
  <c r="O44" i="29"/>
  <c r="J44" i="29"/>
  <c r="F44" i="29"/>
  <c r="AB43" i="29"/>
  <c r="AA43" i="29"/>
  <c r="X43" i="29"/>
  <c r="W43" i="29"/>
  <c r="R43" i="29"/>
  <c r="O43" i="29"/>
  <c r="N43" i="29"/>
  <c r="J43" i="29"/>
  <c r="I43" i="29"/>
  <c r="F43" i="29"/>
  <c r="AA42" i="29"/>
  <c r="AB42" i="29" s="1"/>
  <c r="W42" i="29"/>
  <c r="X42" i="29" s="1"/>
  <c r="R42" i="29"/>
  <c r="S42" i="29" s="1"/>
  <c r="N42" i="29"/>
  <c r="O42" i="29" s="1"/>
  <c r="I42" i="29"/>
  <c r="J42" i="29" s="1"/>
  <c r="E42" i="29"/>
  <c r="F42" i="29" s="1"/>
  <c r="AA41" i="29"/>
  <c r="AB41" i="29" s="1"/>
  <c r="W41" i="29"/>
  <c r="X41" i="29" s="1"/>
  <c r="R41" i="29"/>
  <c r="S41" i="29" s="1"/>
  <c r="O41" i="29"/>
  <c r="J41" i="29"/>
  <c r="F41" i="29"/>
  <c r="AB40" i="29"/>
  <c r="AA40" i="29"/>
  <c r="X40" i="29"/>
  <c r="W40" i="29"/>
  <c r="S40" i="29"/>
  <c r="R40" i="29"/>
  <c r="O40" i="29"/>
  <c r="N40" i="29"/>
  <c r="J40" i="29"/>
  <c r="I40" i="29"/>
  <c r="E40" i="29"/>
  <c r="AA39" i="29"/>
  <c r="X39" i="29"/>
  <c r="R39" i="29"/>
  <c r="S39" i="30" s="1"/>
  <c r="N39" i="29"/>
  <c r="O39" i="30" s="1"/>
  <c r="I39" i="29"/>
  <c r="J39" i="30" s="1"/>
  <c r="E39" i="29"/>
  <c r="F39" i="30" s="1"/>
  <c r="AA38" i="29"/>
  <c r="AB38" i="30" s="1"/>
  <c r="W38" i="29"/>
  <c r="X38" i="30" s="1"/>
  <c r="R38" i="29"/>
  <c r="S38" i="30" s="1"/>
  <c r="O38" i="29"/>
  <c r="I38" i="29"/>
  <c r="F38" i="29"/>
  <c r="AB37" i="29"/>
  <c r="W37" i="29"/>
  <c r="R37" i="29"/>
  <c r="N37" i="29"/>
  <c r="I37" i="29"/>
  <c r="E37" i="29"/>
  <c r="AB36" i="29"/>
  <c r="W36" i="29"/>
  <c r="X36" i="30" s="1"/>
  <c r="R36" i="29"/>
  <c r="S36" i="30" s="1"/>
  <c r="N36" i="29"/>
  <c r="O36" i="30" s="1"/>
  <c r="I36" i="29"/>
  <c r="J36" i="30" s="1"/>
  <c r="E36" i="29"/>
  <c r="F36" i="30" s="1"/>
  <c r="AA35" i="29"/>
  <c r="AB35" i="30" s="1"/>
  <c r="W35" i="29"/>
  <c r="X35" i="30" s="1"/>
  <c r="R35" i="29"/>
  <c r="S35" i="30" s="1"/>
  <c r="N35" i="29"/>
  <c r="O35" i="30" s="1"/>
  <c r="I35" i="29"/>
  <c r="J35" i="30" s="1"/>
  <c r="F35" i="29"/>
  <c r="R34" i="29"/>
  <c r="O34" i="29"/>
  <c r="I34" i="29"/>
  <c r="J34" i="29" s="1"/>
  <c r="E34" i="29"/>
  <c r="F34" i="29" s="1"/>
  <c r="R33" i="29"/>
  <c r="S33" i="29" s="1"/>
  <c r="N33" i="29"/>
  <c r="O33" i="29" s="1"/>
  <c r="I33" i="29"/>
  <c r="J33" i="29" s="1"/>
  <c r="E33" i="29"/>
  <c r="F33" i="29" s="1"/>
  <c r="R32" i="29"/>
  <c r="S32" i="29" s="1"/>
  <c r="O32" i="29"/>
  <c r="J32" i="29"/>
  <c r="I32" i="29"/>
  <c r="F32" i="29"/>
  <c r="E32" i="29"/>
  <c r="S31" i="29"/>
  <c r="R31" i="29"/>
  <c r="O31" i="29"/>
  <c r="I31" i="29"/>
  <c r="J31" i="30" s="1"/>
  <c r="E31" i="29"/>
  <c r="F31" i="30" s="1"/>
  <c r="R30" i="29"/>
  <c r="S30" i="30" s="1"/>
  <c r="N30" i="29"/>
  <c r="O30" i="30" s="1"/>
  <c r="I30" i="29"/>
  <c r="J30" i="30" s="1"/>
  <c r="E30" i="29"/>
  <c r="F30" i="30" s="1"/>
  <c r="R29" i="29"/>
  <c r="S29" i="30" s="1"/>
  <c r="N29" i="29"/>
  <c r="O29" i="30" s="1"/>
  <c r="I29" i="29"/>
  <c r="J29" i="30" s="1"/>
  <c r="E29" i="29"/>
  <c r="F29" i="30" s="1"/>
  <c r="R28" i="29"/>
  <c r="S28" i="30" s="1"/>
  <c r="N28" i="29"/>
  <c r="O28" i="30" s="1"/>
  <c r="I28" i="29"/>
  <c r="J28" i="30" s="1"/>
  <c r="E28" i="29"/>
  <c r="F28" i="30" s="1"/>
  <c r="R27" i="29"/>
  <c r="S27" i="30" s="1"/>
  <c r="N27" i="29"/>
  <c r="O27" i="30" s="1"/>
  <c r="I27" i="29"/>
  <c r="J27" i="30" s="1"/>
  <c r="E27" i="29"/>
  <c r="F27" i="30" s="1"/>
  <c r="R26" i="29"/>
  <c r="S26" i="30" s="1"/>
  <c r="N26" i="29"/>
  <c r="O26" i="30" s="1"/>
  <c r="I26" i="29"/>
  <c r="J26" i="30" s="1"/>
  <c r="E26" i="29"/>
  <c r="F26" i="30" s="1"/>
  <c r="R25" i="29"/>
  <c r="S25" i="30" s="1"/>
  <c r="N25" i="29"/>
  <c r="O25" i="30" s="1"/>
  <c r="I25" i="29"/>
  <c r="J25" i="30" s="1"/>
  <c r="F25" i="29"/>
  <c r="S24" i="29"/>
  <c r="R24" i="29"/>
  <c r="O24" i="29"/>
  <c r="N24" i="29"/>
  <c r="J24" i="29"/>
  <c r="I24" i="29"/>
  <c r="F24" i="29"/>
  <c r="E24" i="29"/>
  <c r="S23" i="29"/>
  <c r="R23" i="29"/>
  <c r="O23" i="29"/>
  <c r="N23" i="29"/>
  <c r="J23" i="29"/>
  <c r="I23" i="29"/>
  <c r="F23" i="29"/>
  <c r="E23" i="29"/>
  <c r="S22" i="29"/>
  <c r="R22" i="29"/>
  <c r="O22" i="29"/>
  <c r="I22" i="29"/>
  <c r="J22" i="29" s="1"/>
  <c r="E22" i="29"/>
  <c r="F22" i="29" s="1"/>
  <c r="S21" i="29"/>
  <c r="O21" i="29"/>
  <c r="J21" i="29"/>
  <c r="F21" i="29"/>
  <c r="E21" i="29"/>
  <c r="S20" i="29"/>
  <c r="O20" i="29"/>
  <c r="J20" i="29"/>
  <c r="F20" i="29"/>
  <c r="S19" i="29"/>
  <c r="R19" i="29"/>
  <c r="O19" i="29"/>
  <c r="I19" i="29"/>
  <c r="J19" i="29" s="1"/>
  <c r="E19" i="29"/>
  <c r="F19" i="29" s="1"/>
  <c r="R18" i="29"/>
  <c r="S18" i="29" s="1"/>
  <c r="N18" i="29"/>
  <c r="O18" i="29" s="1"/>
  <c r="I18" i="29"/>
  <c r="J18" i="29" s="1"/>
  <c r="E18" i="29"/>
  <c r="F18" i="29" s="1"/>
  <c r="R17" i="29"/>
  <c r="S17" i="29" s="1"/>
  <c r="O17" i="29"/>
  <c r="J17" i="29"/>
  <c r="I17" i="29"/>
  <c r="F17" i="29"/>
  <c r="E17" i="29"/>
  <c r="S16" i="29"/>
  <c r="R16" i="29"/>
  <c r="O16" i="29"/>
  <c r="N16" i="29"/>
  <c r="J16" i="29"/>
  <c r="I16" i="29"/>
  <c r="F16" i="29"/>
  <c r="R15" i="29"/>
  <c r="S15" i="30" s="1"/>
  <c r="N15" i="29"/>
  <c r="O15" i="30" s="1"/>
  <c r="I15" i="29"/>
  <c r="J15" i="30" s="1"/>
  <c r="E15" i="29"/>
  <c r="F15" i="30" s="1"/>
  <c r="R14" i="29"/>
  <c r="S14" i="30" s="1"/>
  <c r="N14" i="29"/>
  <c r="O14" i="30" s="1"/>
  <c r="I14" i="29"/>
  <c r="J14" i="30" s="1"/>
  <c r="E14" i="29"/>
  <c r="F14" i="30" s="1"/>
  <c r="R13" i="29"/>
  <c r="S13" i="30" s="1"/>
  <c r="N13" i="29"/>
  <c r="O13" i="30" s="1"/>
  <c r="I13" i="29"/>
  <c r="J13" i="30" s="1"/>
  <c r="E13" i="29"/>
  <c r="F13" i="30" s="1"/>
  <c r="R12" i="29"/>
  <c r="S12" i="30" s="1"/>
  <c r="N12" i="29"/>
  <c r="O12" i="30" s="1"/>
  <c r="I12" i="29"/>
  <c r="J12" i="30" s="1"/>
  <c r="E12" i="29"/>
  <c r="F12" i="29" s="1"/>
  <c r="R11" i="29"/>
  <c r="S11" i="29" s="1"/>
  <c r="N11" i="29"/>
  <c r="O11" i="29" s="1"/>
  <c r="I11" i="29"/>
  <c r="J11" i="30" s="1"/>
  <c r="E11" i="29"/>
  <c r="F11" i="30" s="1"/>
  <c r="R10" i="29"/>
  <c r="S10" i="30" s="1"/>
  <c r="N10" i="29"/>
  <c r="O10" i="30" s="1"/>
  <c r="I10" i="29"/>
  <c r="J10" i="30" s="1"/>
  <c r="E10" i="29"/>
  <c r="F10" i="29" s="1"/>
  <c r="R9" i="29"/>
  <c r="S9" i="29" s="1"/>
  <c r="N9" i="29"/>
  <c r="O9" i="29" s="1"/>
  <c r="I9" i="29"/>
  <c r="J9" i="29" s="1"/>
  <c r="E9" i="29"/>
  <c r="F9" i="29" s="1"/>
  <c r="R8" i="29"/>
  <c r="S8" i="29" s="1"/>
  <c r="N8" i="29"/>
  <c r="O8" i="29" s="1"/>
  <c r="I8" i="29"/>
  <c r="J8" i="30" s="1"/>
  <c r="E8" i="29"/>
  <c r="F8" i="30" s="1"/>
  <c r="R47" i="28"/>
  <c r="S47" i="29" s="1"/>
  <c r="N47" i="28"/>
  <c r="O47" i="29" s="1"/>
  <c r="J47" i="28"/>
  <c r="F47" i="28"/>
  <c r="E47" i="28"/>
  <c r="AB46" i="28"/>
  <c r="AA46" i="28"/>
  <c r="X46" i="28"/>
  <c r="W46" i="28"/>
  <c r="S46" i="28"/>
  <c r="R46" i="28"/>
  <c r="O46" i="28"/>
  <c r="N46" i="28"/>
  <c r="J46" i="28"/>
  <c r="I46" i="28"/>
  <c r="F46" i="28"/>
  <c r="E46" i="28"/>
  <c r="AB45" i="28"/>
  <c r="AA45" i="28"/>
  <c r="X45" i="28"/>
  <c r="W45" i="28"/>
  <c r="S45" i="28"/>
  <c r="R45" i="28"/>
  <c r="N45" i="28"/>
  <c r="I45" i="28"/>
  <c r="J45" i="28" s="1"/>
  <c r="F45" i="28"/>
  <c r="AA44" i="28"/>
  <c r="W44" i="28"/>
  <c r="S44" i="28"/>
  <c r="O44" i="28"/>
  <c r="J44" i="28"/>
  <c r="F44" i="28"/>
  <c r="AA43" i="28"/>
  <c r="W43" i="28"/>
  <c r="R43" i="28"/>
  <c r="N43" i="28"/>
  <c r="I43" i="28"/>
  <c r="F43" i="28"/>
  <c r="AA42" i="28"/>
  <c r="AB42" i="28" s="1"/>
  <c r="W42" i="28"/>
  <c r="X42" i="28" s="1"/>
  <c r="R42" i="28"/>
  <c r="S42" i="28" s="1"/>
  <c r="N42" i="28"/>
  <c r="O42" i="28" s="1"/>
  <c r="I42" i="28"/>
  <c r="J42" i="28" s="1"/>
  <c r="E42" i="28"/>
  <c r="F42" i="28" s="1"/>
  <c r="AA41" i="28"/>
  <c r="AB41" i="28" s="1"/>
  <c r="W41" i="28"/>
  <c r="X41" i="28" s="1"/>
  <c r="R41" i="28"/>
  <c r="S41" i="28" s="1"/>
  <c r="O41" i="28"/>
  <c r="J41" i="28"/>
  <c r="F41" i="28"/>
  <c r="AA40" i="28"/>
  <c r="W40" i="28"/>
  <c r="R40" i="28"/>
  <c r="N40" i="28"/>
  <c r="E40" i="28"/>
  <c r="F40" i="28" s="1"/>
  <c r="AA39" i="28"/>
  <c r="AB39" i="28" s="1"/>
  <c r="X39" i="28"/>
  <c r="R39" i="28"/>
  <c r="N39" i="28"/>
  <c r="I39" i="28"/>
  <c r="E39" i="28"/>
  <c r="AA38" i="28"/>
  <c r="W38" i="28"/>
  <c r="R38" i="28"/>
  <c r="O38" i="28"/>
  <c r="I38" i="28"/>
  <c r="J38" i="28" s="1"/>
  <c r="F38" i="28"/>
  <c r="W37" i="28"/>
  <c r="X37" i="28" s="1"/>
  <c r="R37" i="28"/>
  <c r="S37" i="28" s="1"/>
  <c r="N37" i="28"/>
  <c r="O37" i="28" s="1"/>
  <c r="I37" i="28"/>
  <c r="J37" i="28" s="1"/>
  <c r="E37" i="28"/>
  <c r="F37" i="28" s="1"/>
  <c r="W36" i="28"/>
  <c r="R36" i="28"/>
  <c r="N36" i="28"/>
  <c r="I36" i="28"/>
  <c r="E36" i="28"/>
  <c r="AA35" i="28"/>
  <c r="W35" i="28"/>
  <c r="R35" i="28"/>
  <c r="N35" i="28"/>
  <c r="I35" i="28"/>
  <c r="F35" i="28"/>
  <c r="R34" i="28"/>
  <c r="S34" i="28" s="1"/>
  <c r="O34" i="28"/>
  <c r="J34" i="28"/>
  <c r="I34" i="28"/>
  <c r="F34" i="28"/>
  <c r="E34" i="28"/>
  <c r="S33" i="28"/>
  <c r="R33" i="28"/>
  <c r="O33" i="28"/>
  <c r="N33" i="28"/>
  <c r="J33" i="28"/>
  <c r="I33" i="28"/>
  <c r="F33" i="28"/>
  <c r="E33" i="28"/>
  <c r="S32" i="28"/>
  <c r="O32" i="28"/>
  <c r="J32" i="28"/>
  <c r="I32" i="28"/>
  <c r="F32" i="28"/>
  <c r="E32" i="28"/>
  <c r="S31" i="28"/>
  <c r="R31" i="28"/>
  <c r="O31" i="28"/>
  <c r="I31" i="28"/>
  <c r="J31" i="28" s="1"/>
  <c r="E31" i="28"/>
  <c r="F31" i="28" s="1"/>
  <c r="R30" i="28"/>
  <c r="S30" i="28" s="1"/>
  <c r="N30" i="28"/>
  <c r="O30" i="28" s="1"/>
  <c r="I30" i="28"/>
  <c r="J30" i="28" s="1"/>
  <c r="E30" i="28"/>
  <c r="F30" i="28" s="1"/>
  <c r="R29" i="28"/>
  <c r="S29" i="28" s="1"/>
  <c r="N29" i="28"/>
  <c r="O29" i="28" s="1"/>
  <c r="I29" i="28"/>
  <c r="J29" i="28" s="1"/>
  <c r="E29" i="28"/>
  <c r="F29" i="28" s="1"/>
  <c r="R28" i="28"/>
  <c r="S28" i="28" s="1"/>
  <c r="N28" i="28"/>
  <c r="O28" i="28" s="1"/>
  <c r="I28" i="28"/>
  <c r="J28" i="28" s="1"/>
  <c r="E28" i="28"/>
  <c r="F28" i="28" s="1"/>
  <c r="R27" i="28"/>
  <c r="S27" i="28" s="1"/>
  <c r="N27" i="28"/>
  <c r="O27" i="28" s="1"/>
  <c r="I27" i="28"/>
  <c r="J27" i="28" s="1"/>
  <c r="E27" i="28"/>
  <c r="F27" i="28" s="1"/>
  <c r="R26" i="28"/>
  <c r="S26" i="28" s="1"/>
  <c r="N26" i="28"/>
  <c r="O26" i="28" s="1"/>
  <c r="I26" i="28"/>
  <c r="J26" i="28" s="1"/>
  <c r="E26" i="28"/>
  <c r="F26" i="28" s="1"/>
  <c r="R25" i="28"/>
  <c r="S25" i="28" s="1"/>
  <c r="N25" i="28"/>
  <c r="O25" i="28" s="1"/>
  <c r="I25" i="28"/>
  <c r="J25" i="28" s="1"/>
  <c r="F25" i="28"/>
  <c r="S24" i="28"/>
  <c r="R24" i="28"/>
  <c r="O24" i="28"/>
  <c r="N24" i="28"/>
  <c r="J24" i="28"/>
  <c r="I24" i="28"/>
  <c r="F24" i="28"/>
  <c r="E24" i="28"/>
  <c r="S23" i="28"/>
  <c r="R23" i="28"/>
  <c r="O23" i="28"/>
  <c r="N23" i="28"/>
  <c r="J23" i="28"/>
  <c r="I23" i="28"/>
  <c r="F23" i="28"/>
  <c r="E23" i="28"/>
  <c r="S22" i="28"/>
  <c r="R22" i="28"/>
  <c r="O22" i="28"/>
  <c r="I22" i="28"/>
  <c r="J22" i="28" s="1"/>
  <c r="E22" i="28"/>
  <c r="F22" i="28" s="1"/>
  <c r="S21" i="28"/>
  <c r="O21" i="28"/>
  <c r="J21" i="28"/>
  <c r="F21" i="28"/>
  <c r="E21" i="28"/>
  <c r="S20" i="28"/>
  <c r="O20" i="28"/>
  <c r="J20" i="28"/>
  <c r="F20" i="28"/>
  <c r="S19" i="28"/>
  <c r="R19" i="28"/>
  <c r="O19" i="28"/>
  <c r="I19" i="28"/>
  <c r="J19" i="28" s="1"/>
  <c r="E19" i="28"/>
  <c r="F19" i="28" s="1"/>
  <c r="R18" i="28"/>
  <c r="S18" i="28" s="1"/>
  <c r="N18" i="28"/>
  <c r="O18" i="28" s="1"/>
  <c r="I18" i="28"/>
  <c r="J18" i="28" s="1"/>
  <c r="E18" i="28"/>
  <c r="F18" i="28" s="1"/>
  <c r="R17" i="28"/>
  <c r="S17" i="28" s="1"/>
  <c r="O17" i="28"/>
  <c r="J17" i="28"/>
  <c r="I17" i="28"/>
  <c r="F17" i="28"/>
  <c r="E17" i="28"/>
  <c r="S16" i="28"/>
  <c r="R16" i="28"/>
  <c r="O16" i="28"/>
  <c r="N16" i="28"/>
  <c r="J16" i="28"/>
  <c r="I16" i="28"/>
  <c r="F16" i="28"/>
  <c r="R15" i="28"/>
  <c r="S15" i="28" s="1"/>
  <c r="N15" i="28"/>
  <c r="O15" i="28" s="1"/>
  <c r="I15" i="28"/>
  <c r="J15" i="28" s="1"/>
  <c r="E15" i="28"/>
  <c r="F15" i="28" s="1"/>
  <c r="R14" i="28"/>
  <c r="S14" i="28" s="1"/>
  <c r="N14" i="28"/>
  <c r="O14" i="28" s="1"/>
  <c r="I14" i="28"/>
  <c r="J14" i="28" s="1"/>
  <c r="E14" i="28"/>
  <c r="F14" i="28" s="1"/>
  <c r="R13" i="28"/>
  <c r="S13" i="28" s="1"/>
  <c r="N13" i="28"/>
  <c r="O13" i="28" s="1"/>
  <c r="I13" i="28"/>
  <c r="J13" i="28" s="1"/>
  <c r="E13" i="28"/>
  <c r="F13" i="28" s="1"/>
  <c r="S12" i="28"/>
  <c r="O12" i="28"/>
  <c r="N12" i="28"/>
  <c r="J12" i="28"/>
  <c r="I12" i="28"/>
  <c r="F12" i="28"/>
  <c r="E12" i="28"/>
  <c r="S11" i="28"/>
  <c r="R11" i="28"/>
  <c r="O11" i="28"/>
  <c r="N11" i="28"/>
  <c r="J11" i="28"/>
  <c r="I11" i="28"/>
  <c r="F11" i="28"/>
  <c r="E11" i="28"/>
  <c r="S10" i="28"/>
  <c r="R10" i="28"/>
  <c r="O10" i="28"/>
  <c r="N10" i="28"/>
  <c r="J10" i="28"/>
  <c r="I10" i="28"/>
  <c r="F10" i="28"/>
  <c r="E10" i="28"/>
  <c r="S9" i="28"/>
  <c r="R9" i="28"/>
  <c r="O9" i="28"/>
  <c r="N9" i="28"/>
  <c r="J9" i="28"/>
  <c r="I9" i="28"/>
  <c r="F9" i="28"/>
  <c r="E9" i="28"/>
  <c r="S8" i="28"/>
  <c r="N8" i="28"/>
  <c r="O8" i="28" s="1"/>
  <c r="I8" i="28"/>
  <c r="J8" i="28" s="1"/>
  <c r="E8" i="28"/>
  <c r="F8" i="28" s="1"/>
  <c r="R47" i="27"/>
  <c r="S47" i="27" s="1"/>
  <c r="N47" i="27"/>
  <c r="O47" i="27" s="1"/>
  <c r="J47" i="27"/>
  <c r="F47" i="27"/>
  <c r="E47" i="27"/>
  <c r="AB46" i="27"/>
  <c r="AA46" i="27"/>
  <c r="X46" i="27"/>
  <c r="W46" i="27"/>
  <c r="S46" i="27"/>
  <c r="R46" i="27"/>
  <c r="O46" i="27"/>
  <c r="N46" i="27"/>
  <c r="J46" i="27"/>
  <c r="I46" i="27"/>
  <c r="F46" i="27"/>
  <c r="E46" i="27"/>
  <c r="AB45" i="27"/>
  <c r="AA45" i="27"/>
  <c r="X45" i="27"/>
  <c r="W45" i="27"/>
  <c r="S45" i="27"/>
  <c r="R45" i="27"/>
  <c r="O45" i="27"/>
  <c r="N45" i="27"/>
  <c r="J45" i="27"/>
  <c r="I45" i="27"/>
  <c r="F45" i="27"/>
  <c r="AA44" i="27"/>
  <c r="AB44" i="27" s="1"/>
  <c r="W44" i="27"/>
  <c r="X44" i="27" s="1"/>
  <c r="S44" i="27"/>
  <c r="O44" i="27"/>
  <c r="J44" i="27"/>
  <c r="F44" i="27"/>
  <c r="AA43" i="27"/>
  <c r="AB43" i="27" s="1"/>
  <c r="W43" i="27"/>
  <c r="X43" i="27" s="1"/>
  <c r="R43" i="27"/>
  <c r="S43" i="27" s="1"/>
  <c r="N43" i="27"/>
  <c r="O43" i="27" s="1"/>
  <c r="I43" i="27"/>
  <c r="J43" i="27" s="1"/>
  <c r="F43" i="27"/>
  <c r="AB42" i="27"/>
  <c r="AA42" i="27"/>
  <c r="X42" i="27"/>
  <c r="W42" i="27"/>
  <c r="S42" i="27"/>
  <c r="R42" i="27"/>
  <c r="O42" i="27"/>
  <c r="N42" i="27"/>
  <c r="J42" i="27"/>
  <c r="I42" i="27"/>
  <c r="F42" i="27"/>
  <c r="E42" i="27"/>
  <c r="AB41" i="27"/>
  <c r="AA41" i="27"/>
  <c r="X41" i="27"/>
  <c r="W41" i="27"/>
  <c r="S41" i="27"/>
  <c r="R41" i="27"/>
  <c r="O41" i="27"/>
  <c r="J41" i="27"/>
  <c r="F41" i="27"/>
  <c r="AA40" i="27"/>
  <c r="AB40" i="27" s="1"/>
  <c r="W40" i="27"/>
  <c r="X40" i="27" s="1"/>
  <c r="R40" i="27"/>
  <c r="S40" i="27" s="1"/>
  <c r="N40" i="27"/>
  <c r="O40" i="27" s="1"/>
  <c r="F40" i="27"/>
  <c r="E40" i="27"/>
  <c r="AA39" i="27"/>
  <c r="X39" i="27"/>
  <c r="R39" i="27"/>
  <c r="S39" i="27" s="1"/>
  <c r="N39" i="27"/>
  <c r="O39" i="27" s="1"/>
  <c r="I39" i="27"/>
  <c r="J39" i="27" s="1"/>
  <c r="E39" i="27"/>
  <c r="F39" i="27" s="1"/>
  <c r="AA38" i="27"/>
  <c r="AB38" i="27" s="1"/>
  <c r="W38" i="27"/>
  <c r="X38" i="27" s="1"/>
  <c r="R38" i="27"/>
  <c r="S38" i="27" s="1"/>
  <c r="O38" i="27"/>
  <c r="I38" i="27"/>
  <c r="F38" i="27"/>
  <c r="AA37" i="27"/>
  <c r="AB37" i="27" s="1"/>
  <c r="W37" i="27"/>
  <c r="X37" i="27" s="1"/>
  <c r="R37" i="27"/>
  <c r="S37" i="27" s="1"/>
  <c r="N37" i="27"/>
  <c r="O37" i="27" s="1"/>
  <c r="I37" i="27"/>
  <c r="J37" i="27" s="1"/>
  <c r="E37" i="27"/>
  <c r="F37" i="27" s="1"/>
  <c r="AA36" i="27"/>
  <c r="AB36" i="28" s="1"/>
  <c r="W36" i="27"/>
  <c r="X36" i="27" s="1"/>
  <c r="R36" i="27"/>
  <c r="S36" i="27" s="1"/>
  <c r="N36" i="27"/>
  <c r="O36" i="27" s="1"/>
  <c r="I36" i="27"/>
  <c r="J36" i="27" s="1"/>
  <c r="E36" i="27"/>
  <c r="F36" i="27" s="1"/>
  <c r="AA35" i="27"/>
  <c r="AB35" i="27" s="1"/>
  <c r="W35" i="27"/>
  <c r="X35" i="27" s="1"/>
  <c r="R35" i="27"/>
  <c r="S35" i="27" s="1"/>
  <c r="N35" i="27"/>
  <c r="O35" i="27" s="1"/>
  <c r="I35" i="27"/>
  <c r="J35" i="27" s="1"/>
  <c r="R34" i="27"/>
  <c r="S34" i="27" s="1"/>
  <c r="O34" i="27"/>
  <c r="J34" i="27"/>
  <c r="I34" i="27"/>
  <c r="F34" i="27"/>
  <c r="E34" i="27"/>
  <c r="S33" i="27"/>
  <c r="R33" i="27"/>
  <c r="O33" i="27"/>
  <c r="N33" i="27"/>
  <c r="J33" i="27"/>
  <c r="I33" i="27"/>
  <c r="F33" i="27"/>
  <c r="E33" i="27"/>
  <c r="S32" i="27"/>
  <c r="O32" i="27"/>
  <c r="J32" i="27"/>
  <c r="I32" i="27"/>
  <c r="F32" i="27"/>
  <c r="E32" i="27"/>
  <c r="S31" i="27"/>
  <c r="R31" i="27"/>
  <c r="O31" i="27"/>
  <c r="I31" i="27"/>
  <c r="J31" i="27" s="1"/>
  <c r="E31" i="27"/>
  <c r="F31" i="27" s="1"/>
  <c r="R30" i="27"/>
  <c r="S30" i="27" s="1"/>
  <c r="N30" i="27"/>
  <c r="O30" i="27" s="1"/>
  <c r="I30" i="27"/>
  <c r="J30" i="27" s="1"/>
  <c r="E30" i="27"/>
  <c r="F30" i="27" s="1"/>
  <c r="R29" i="27"/>
  <c r="S29" i="27" s="1"/>
  <c r="N29" i="27"/>
  <c r="O29" i="27" s="1"/>
  <c r="I29" i="27"/>
  <c r="J29" i="27" s="1"/>
  <c r="E29" i="27"/>
  <c r="F29" i="27" s="1"/>
  <c r="R28" i="27"/>
  <c r="S28" i="27" s="1"/>
  <c r="N28" i="27"/>
  <c r="O28" i="27" s="1"/>
  <c r="I28" i="27"/>
  <c r="J28" i="27" s="1"/>
  <c r="E28" i="27"/>
  <c r="F28" i="27" s="1"/>
  <c r="R27" i="27"/>
  <c r="S27" i="27" s="1"/>
  <c r="N27" i="27"/>
  <c r="O27" i="27" s="1"/>
  <c r="I27" i="27"/>
  <c r="J27" i="27" s="1"/>
  <c r="E27" i="27"/>
  <c r="F27" i="27" s="1"/>
  <c r="R26" i="27"/>
  <c r="S26" i="27" s="1"/>
  <c r="N26" i="27"/>
  <c r="O26" i="27" s="1"/>
  <c r="I26" i="27"/>
  <c r="J26" i="27" s="1"/>
  <c r="E26" i="27"/>
  <c r="F26" i="27" s="1"/>
  <c r="R25" i="27"/>
  <c r="S25" i="27" s="1"/>
  <c r="N25" i="27"/>
  <c r="O25" i="27" s="1"/>
  <c r="I25" i="27"/>
  <c r="J25" i="27" s="1"/>
  <c r="F25" i="27"/>
  <c r="S24" i="27"/>
  <c r="R24" i="27"/>
  <c r="O24" i="27"/>
  <c r="N24" i="27"/>
  <c r="J24" i="27"/>
  <c r="I24" i="27"/>
  <c r="F24" i="27"/>
  <c r="E24" i="27"/>
  <c r="S23" i="27"/>
  <c r="R23" i="27"/>
  <c r="O23" i="27"/>
  <c r="N23" i="27"/>
  <c r="J23" i="27"/>
  <c r="I23" i="27"/>
  <c r="F23" i="27"/>
  <c r="E23" i="27"/>
  <c r="S22" i="27"/>
  <c r="R22" i="27"/>
  <c r="O22" i="27"/>
  <c r="I22" i="27"/>
  <c r="J22" i="27" s="1"/>
  <c r="E22" i="27"/>
  <c r="F22" i="27" s="1"/>
  <c r="S21" i="27"/>
  <c r="O21" i="27"/>
  <c r="J21" i="27"/>
  <c r="F21" i="27"/>
  <c r="E21" i="27"/>
  <c r="S20" i="27"/>
  <c r="O20" i="27"/>
  <c r="J20" i="27"/>
  <c r="F20" i="27"/>
  <c r="S19" i="27"/>
  <c r="R19" i="27"/>
  <c r="O19" i="27"/>
  <c r="I19" i="27"/>
  <c r="J19" i="27" s="1"/>
  <c r="E19" i="27"/>
  <c r="F19" i="27" s="1"/>
  <c r="R18" i="27"/>
  <c r="S18" i="27" s="1"/>
  <c r="N18" i="27"/>
  <c r="O18" i="27" s="1"/>
  <c r="I18" i="27"/>
  <c r="J18" i="27" s="1"/>
  <c r="E18" i="27"/>
  <c r="F18" i="27" s="1"/>
  <c r="R17" i="27"/>
  <c r="S17" i="27" s="1"/>
  <c r="O17" i="27"/>
  <c r="J17" i="27"/>
  <c r="I17" i="27"/>
  <c r="F17" i="27"/>
  <c r="E17" i="27"/>
  <c r="S16" i="27"/>
  <c r="R16" i="27"/>
  <c r="O16" i="27"/>
  <c r="N16" i="27"/>
  <c r="J16" i="27"/>
  <c r="I16" i="27"/>
  <c r="F16" i="27"/>
  <c r="R15" i="27"/>
  <c r="S15" i="27" s="1"/>
  <c r="N15" i="27"/>
  <c r="O15" i="27" s="1"/>
  <c r="I15" i="27"/>
  <c r="J15" i="27" s="1"/>
  <c r="E15" i="27"/>
  <c r="F15" i="27" s="1"/>
  <c r="R14" i="27"/>
  <c r="S14" i="27" s="1"/>
  <c r="N14" i="27"/>
  <c r="O14" i="27" s="1"/>
  <c r="I14" i="27"/>
  <c r="J14" i="27" s="1"/>
  <c r="E14" i="27"/>
  <c r="F14" i="27" s="1"/>
  <c r="R13" i="27"/>
  <c r="S13" i="27" s="1"/>
  <c r="N13" i="27"/>
  <c r="O13" i="27" s="1"/>
  <c r="I13" i="27"/>
  <c r="J13" i="27" s="1"/>
  <c r="E13" i="27"/>
  <c r="F13" i="27" s="1"/>
  <c r="O12" i="27"/>
  <c r="N12" i="27"/>
  <c r="J12" i="27"/>
  <c r="I12" i="27"/>
  <c r="F12" i="27"/>
  <c r="E12" i="27"/>
  <c r="S11" i="27"/>
  <c r="R11" i="27"/>
  <c r="O11" i="27"/>
  <c r="N11" i="27"/>
  <c r="J11" i="27"/>
  <c r="I11" i="27"/>
  <c r="F11" i="27"/>
  <c r="E11" i="27"/>
  <c r="S10" i="27"/>
  <c r="R10" i="27"/>
  <c r="O10" i="27"/>
  <c r="N10" i="27"/>
  <c r="J10" i="27"/>
  <c r="I10" i="27"/>
  <c r="F10" i="27"/>
  <c r="E10" i="27"/>
  <c r="S9" i="27"/>
  <c r="R9" i="27"/>
  <c r="O9" i="27"/>
  <c r="N9" i="27"/>
  <c r="J9" i="27"/>
  <c r="I9" i="27"/>
  <c r="F9" i="27"/>
  <c r="E9" i="27"/>
  <c r="S8" i="27"/>
  <c r="N8" i="27"/>
  <c r="O8" i="27" s="1"/>
  <c r="I8" i="27"/>
  <c r="J8" i="27" s="1"/>
  <c r="E8" i="27"/>
  <c r="F8" i="27" s="1"/>
  <c r="R47" i="26"/>
  <c r="S47" i="26" s="1"/>
  <c r="N47" i="26"/>
  <c r="O47" i="26" s="1"/>
  <c r="J47" i="26"/>
  <c r="F47" i="26"/>
  <c r="E47" i="26"/>
  <c r="AB46" i="26"/>
  <c r="AA46" i="26"/>
  <c r="X46" i="26"/>
  <c r="W46" i="26"/>
  <c r="S46" i="26"/>
  <c r="R46" i="26"/>
  <c r="O46" i="26"/>
  <c r="N46" i="26"/>
  <c r="J46" i="26"/>
  <c r="I46" i="26"/>
  <c r="F46" i="26"/>
  <c r="E46" i="26"/>
  <c r="AB45" i="26"/>
  <c r="AA45" i="26"/>
  <c r="X45" i="26"/>
  <c r="W45" i="26"/>
  <c r="S45" i="26"/>
  <c r="R45" i="26"/>
  <c r="O45" i="26"/>
  <c r="N45" i="26"/>
  <c r="J45" i="26"/>
  <c r="I45" i="26"/>
  <c r="F45" i="26"/>
  <c r="AA44" i="26"/>
  <c r="AB44" i="26" s="1"/>
  <c r="W44" i="26"/>
  <c r="X44" i="26" s="1"/>
  <c r="S44" i="26"/>
  <c r="O44" i="26"/>
  <c r="J44" i="26"/>
  <c r="F44" i="26"/>
  <c r="AA43" i="26"/>
  <c r="AB43" i="26" s="1"/>
  <c r="W43" i="26"/>
  <c r="X43" i="26" s="1"/>
  <c r="R43" i="26"/>
  <c r="S43" i="26" s="1"/>
  <c r="N43" i="26"/>
  <c r="O43" i="26" s="1"/>
  <c r="I43" i="26"/>
  <c r="J43" i="26" s="1"/>
  <c r="F43" i="26"/>
  <c r="AB42" i="26"/>
  <c r="AA42" i="26"/>
  <c r="X42" i="26"/>
  <c r="W42" i="26"/>
  <c r="S42" i="26"/>
  <c r="R42" i="26"/>
  <c r="O42" i="26"/>
  <c r="N42" i="26"/>
  <c r="J42" i="26"/>
  <c r="I42" i="26"/>
  <c r="F42" i="26"/>
  <c r="E42" i="26"/>
  <c r="AB41" i="26"/>
  <c r="AA41" i="26"/>
  <c r="X41" i="26"/>
  <c r="W41" i="26"/>
  <c r="S41" i="26"/>
  <c r="R41" i="26"/>
  <c r="O41" i="26"/>
  <c r="J41" i="26"/>
  <c r="F41" i="26"/>
  <c r="AA40" i="26"/>
  <c r="AB40" i="26" s="1"/>
  <c r="W40" i="26"/>
  <c r="X40" i="26" s="1"/>
  <c r="R40" i="26"/>
  <c r="S40" i="26" s="1"/>
  <c r="N40" i="26"/>
  <c r="O40" i="26" s="1"/>
  <c r="I40" i="26"/>
  <c r="J40" i="27" s="1"/>
  <c r="E40" i="26"/>
  <c r="F40" i="26" s="1"/>
  <c r="AA39" i="26"/>
  <c r="AB39" i="26" s="1"/>
  <c r="X39" i="26"/>
  <c r="S39" i="26"/>
  <c r="R39" i="26"/>
  <c r="O39" i="26"/>
  <c r="N39" i="26"/>
  <c r="J39" i="26"/>
  <c r="I39" i="26"/>
  <c r="F39" i="26"/>
  <c r="E39" i="26"/>
  <c r="AB38" i="26"/>
  <c r="AA38" i="26"/>
  <c r="X38" i="26"/>
  <c r="W38" i="26"/>
  <c r="S38" i="26"/>
  <c r="R38" i="26"/>
  <c r="O38" i="26"/>
  <c r="I38" i="26"/>
  <c r="J38" i="26" s="1"/>
  <c r="F38" i="26"/>
  <c r="AB37" i="26"/>
  <c r="AA37" i="26"/>
  <c r="X37" i="26"/>
  <c r="W37" i="26"/>
  <c r="S37" i="26"/>
  <c r="R37" i="26"/>
  <c r="O37" i="26"/>
  <c r="N37" i="26"/>
  <c r="J37" i="26"/>
  <c r="I37" i="26"/>
  <c r="F37" i="26"/>
  <c r="E37" i="26"/>
  <c r="AB36" i="26"/>
  <c r="AA36" i="26"/>
  <c r="X36" i="26"/>
  <c r="W36" i="26"/>
  <c r="S36" i="26"/>
  <c r="R36" i="26"/>
  <c r="O36" i="26"/>
  <c r="N36" i="26"/>
  <c r="J36" i="26"/>
  <c r="I36" i="26"/>
  <c r="F36" i="26"/>
  <c r="E36" i="26"/>
  <c r="AB35" i="26"/>
  <c r="AA35" i="26"/>
  <c r="X35" i="26"/>
  <c r="W35" i="26"/>
  <c r="S35" i="26"/>
  <c r="R35" i="26"/>
  <c r="O35" i="26"/>
  <c r="N35" i="26"/>
  <c r="J35" i="26"/>
  <c r="I35" i="26"/>
  <c r="F35" i="26"/>
  <c r="R34" i="26"/>
  <c r="S34" i="26" s="1"/>
  <c r="O34" i="26"/>
  <c r="J34" i="26"/>
  <c r="I34" i="26"/>
  <c r="F34" i="26"/>
  <c r="E34" i="26"/>
  <c r="S33" i="26"/>
  <c r="R33" i="26"/>
  <c r="O33" i="26"/>
  <c r="N33" i="26"/>
  <c r="J33" i="26"/>
  <c r="I33" i="26"/>
  <c r="F33" i="26"/>
  <c r="E33" i="26"/>
  <c r="S32" i="26"/>
  <c r="O32" i="26"/>
  <c r="J32" i="26"/>
  <c r="I32" i="26"/>
  <c r="F32" i="26"/>
  <c r="E32" i="26"/>
  <c r="S31" i="26"/>
  <c r="R31" i="26"/>
  <c r="O31" i="26"/>
  <c r="I31" i="26"/>
  <c r="J31" i="26" s="1"/>
  <c r="E31" i="26"/>
  <c r="F31" i="26" s="1"/>
  <c r="R30" i="26"/>
  <c r="S30" i="26" s="1"/>
  <c r="N30" i="26"/>
  <c r="O30" i="26" s="1"/>
  <c r="I30" i="26"/>
  <c r="J30" i="26" s="1"/>
  <c r="E30" i="26"/>
  <c r="F30" i="26" s="1"/>
  <c r="R29" i="26"/>
  <c r="S29" i="26" s="1"/>
  <c r="N29" i="26"/>
  <c r="O29" i="26" s="1"/>
  <c r="I29" i="26"/>
  <c r="J29" i="26" s="1"/>
  <c r="E29" i="26"/>
  <c r="F29" i="26" s="1"/>
  <c r="R28" i="26"/>
  <c r="S28" i="26" s="1"/>
  <c r="N28" i="26"/>
  <c r="O28" i="26" s="1"/>
  <c r="I28" i="26"/>
  <c r="J28" i="26" s="1"/>
  <c r="E28" i="26"/>
  <c r="F28" i="26" s="1"/>
  <c r="R27" i="26"/>
  <c r="S27" i="26" s="1"/>
  <c r="N27" i="26"/>
  <c r="O27" i="26" s="1"/>
  <c r="I27" i="26"/>
  <c r="J27" i="26" s="1"/>
  <c r="E27" i="26"/>
  <c r="F27" i="26" s="1"/>
  <c r="R26" i="26"/>
  <c r="S26" i="26" s="1"/>
  <c r="N26" i="26"/>
  <c r="O26" i="26" s="1"/>
  <c r="I26" i="26"/>
  <c r="J26" i="26" s="1"/>
  <c r="E26" i="26"/>
  <c r="F26" i="26" s="1"/>
  <c r="R25" i="26"/>
  <c r="S25" i="26" s="1"/>
  <c r="N25" i="26"/>
  <c r="O25" i="26" s="1"/>
  <c r="I25" i="26"/>
  <c r="J25" i="26" s="1"/>
  <c r="F25" i="26"/>
  <c r="S24" i="26"/>
  <c r="R24" i="26"/>
  <c r="O24" i="26"/>
  <c r="N24" i="26"/>
  <c r="J24" i="26"/>
  <c r="I24" i="26"/>
  <c r="F24" i="26"/>
  <c r="E24" i="26"/>
  <c r="S23" i="26"/>
  <c r="R23" i="26"/>
  <c r="O23" i="26"/>
  <c r="N23" i="26"/>
  <c r="J23" i="26"/>
  <c r="I23" i="26"/>
  <c r="F23" i="26"/>
  <c r="E23" i="26"/>
  <c r="S22" i="26"/>
  <c r="R22" i="26"/>
  <c r="O22" i="26"/>
  <c r="I22" i="26"/>
  <c r="J22" i="26" s="1"/>
  <c r="E22" i="26"/>
  <c r="F22" i="26" s="1"/>
  <c r="S21" i="26"/>
  <c r="O21" i="26"/>
  <c r="J21" i="26"/>
  <c r="F21" i="26"/>
  <c r="E21" i="26"/>
  <c r="S20" i="26"/>
  <c r="O20" i="26"/>
  <c r="J20" i="26"/>
  <c r="F20" i="26"/>
  <c r="S19" i="26"/>
  <c r="R19" i="26"/>
  <c r="O19" i="26"/>
  <c r="I19" i="26"/>
  <c r="J19" i="26" s="1"/>
  <c r="E19" i="26"/>
  <c r="F19" i="26" s="1"/>
  <c r="R18" i="26"/>
  <c r="S18" i="26" s="1"/>
  <c r="N18" i="26"/>
  <c r="O18" i="26" s="1"/>
  <c r="I18" i="26"/>
  <c r="J18" i="26" s="1"/>
  <c r="E18" i="26"/>
  <c r="F18" i="26" s="1"/>
  <c r="R17" i="26"/>
  <c r="S17" i="26" s="1"/>
  <c r="O17" i="26"/>
  <c r="J17" i="26"/>
  <c r="I17" i="26"/>
  <c r="F17" i="26"/>
  <c r="E17" i="26"/>
  <c r="S16" i="26"/>
  <c r="R16" i="26"/>
  <c r="O16" i="26"/>
  <c r="N16" i="26"/>
  <c r="J16" i="26"/>
  <c r="I16" i="26"/>
  <c r="F16" i="26"/>
  <c r="E16" i="26"/>
  <c r="S15" i="26"/>
  <c r="R15" i="26"/>
  <c r="O15" i="26"/>
  <c r="N15" i="26"/>
  <c r="J15" i="26"/>
  <c r="I15" i="26"/>
  <c r="F15" i="26"/>
  <c r="E15" i="26"/>
  <c r="S14" i="26"/>
  <c r="R14" i="26"/>
  <c r="O14" i="26"/>
  <c r="N14" i="26"/>
  <c r="J14" i="26"/>
  <c r="I14" i="26"/>
  <c r="F14" i="26"/>
  <c r="E14" i="26"/>
  <c r="S13" i="26"/>
  <c r="R13" i="26"/>
  <c r="O13" i="26"/>
  <c r="N13" i="26"/>
  <c r="J13" i="26"/>
  <c r="I13" i="26"/>
  <c r="F13" i="26"/>
  <c r="E13" i="26"/>
  <c r="S12" i="26"/>
  <c r="R12" i="26"/>
  <c r="S12" i="27" s="1"/>
  <c r="O12" i="26"/>
  <c r="N12" i="26"/>
  <c r="J12" i="26"/>
  <c r="I12" i="26"/>
  <c r="F12" i="26"/>
  <c r="E12" i="26"/>
  <c r="S11" i="26"/>
  <c r="R11" i="26"/>
  <c r="O11" i="26"/>
  <c r="N11" i="26"/>
  <c r="J11" i="26"/>
  <c r="I11" i="26"/>
  <c r="F11" i="26"/>
  <c r="E11" i="26"/>
  <c r="S10" i="26"/>
  <c r="R10" i="26"/>
  <c r="O10" i="26"/>
  <c r="N10" i="26"/>
  <c r="J10" i="26"/>
  <c r="I10" i="26"/>
  <c r="F10" i="26"/>
  <c r="E10" i="26"/>
  <c r="S9" i="26"/>
  <c r="R9" i="26"/>
  <c r="O9" i="26"/>
  <c r="N9" i="26"/>
  <c r="J9" i="26"/>
  <c r="I9" i="26"/>
  <c r="F9" i="26"/>
  <c r="E9" i="26"/>
  <c r="S8" i="26"/>
  <c r="N8" i="26"/>
  <c r="O8" i="26" s="1"/>
  <c r="I8" i="26"/>
  <c r="J8" i="26" s="1"/>
  <c r="E8" i="26"/>
  <c r="F8" i="26" s="1"/>
  <c r="R47" i="25"/>
  <c r="S47" i="25" s="1"/>
  <c r="N47" i="25"/>
  <c r="O47" i="25" s="1"/>
  <c r="J47" i="25"/>
  <c r="F47" i="25"/>
  <c r="E47" i="25"/>
  <c r="AB46" i="25"/>
  <c r="AA46" i="25"/>
  <c r="X46" i="25"/>
  <c r="W46" i="25"/>
  <c r="S46" i="25"/>
  <c r="R46" i="25"/>
  <c r="O46" i="25"/>
  <c r="N46" i="25"/>
  <c r="J46" i="25"/>
  <c r="I46" i="25"/>
  <c r="F46" i="25"/>
  <c r="E46" i="25"/>
  <c r="AB45" i="25"/>
  <c r="AA45" i="25"/>
  <c r="X45" i="25"/>
  <c r="W45" i="25"/>
  <c r="S45" i="25"/>
  <c r="R45" i="25"/>
  <c r="O45" i="25"/>
  <c r="N45" i="25"/>
  <c r="J45" i="25"/>
  <c r="I45" i="25"/>
  <c r="F45" i="25"/>
  <c r="AA44" i="25"/>
  <c r="AB44" i="25" s="1"/>
  <c r="W44" i="25"/>
  <c r="X44" i="25" s="1"/>
  <c r="S44" i="25"/>
  <c r="O44" i="25"/>
  <c r="J44" i="25"/>
  <c r="F44" i="25"/>
  <c r="AA43" i="25"/>
  <c r="AB43" i="25" s="1"/>
  <c r="W43" i="25"/>
  <c r="X43" i="25" s="1"/>
  <c r="R43" i="25"/>
  <c r="S43" i="25" s="1"/>
  <c r="N43" i="25"/>
  <c r="O43" i="25" s="1"/>
  <c r="I43" i="25"/>
  <c r="J43" i="25" s="1"/>
  <c r="F43" i="25"/>
  <c r="AB42" i="25"/>
  <c r="AA42" i="25"/>
  <c r="X42" i="25"/>
  <c r="W42" i="25"/>
  <c r="S42" i="25"/>
  <c r="R42" i="25"/>
  <c r="O42" i="25"/>
  <c r="N42" i="25"/>
  <c r="J42" i="25"/>
  <c r="I42" i="25"/>
  <c r="F42" i="25"/>
  <c r="E42" i="25"/>
  <c r="AB41" i="25"/>
  <c r="AA41" i="25"/>
  <c r="X41" i="25"/>
  <c r="W41" i="25"/>
  <c r="S41" i="25"/>
  <c r="R41" i="25"/>
  <c r="O41" i="25"/>
  <c r="J41" i="25"/>
  <c r="F41" i="25"/>
  <c r="AA40" i="25"/>
  <c r="AB40" i="25" s="1"/>
  <c r="W40" i="25"/>
  <c r="X40" i="25" s="1"/>
  <c r="R40" i="25"/>
  <c r="S40" i="25" s="1"/>
  <c r="N40" i="25"/>
  <c r="O40" i="25" s="1"/>
  <c r="I40" i="25"/>
  <c r="J40" i="25" s="1"/>
  <c r="E40" i="25"/>
  <c r="F40" i="25" s="1"/>
  <c r="AA39" i="25"/>
  <c r="AB39" i="25" s="1"/>
  <c r="X39" i="25"/>
  <c r="S39" i="25"/>
  <c r="R39" i="25"/>
  <c r="O39" i="25"/>
  <c r="N39" i="25"/>
  <c r="J39" i="25"/>
  <c r="I39" i="25"/>
  <c r="F39" i="25"/>
  <c r="E39" i="25"/>
  <c r="AB38" i="25"/>
  <c r="AA38" i="25"/>
  <c r="X38" i="25"/>
  <c r="W38" i="25"/>
  <c r="S38" i="25"/>
  <c r="R38" i="25"/>
  <c r="O38" i="25"/>
  <c r="I38" i="25"/>
  <c r="J38" i="25" s="1"/>
  <c r="F38" i="25"/>
  <c r="AB37" i="25"/>
  <c r="AA37" i="25"/>
  <c r="X37" i="25"/>
  <c r="W37" i="25"/>
  <c r="S37" i="25"/>
  <c r="R37" i="25"/>
  <c r="O37" i="25"/>
  <c r="N37" i="25"/>
  <c r="J37" i="25"/>
  <c r="I37" i="25"/>
  <c r="F37" i="25"/>
  <c r="E37" i="25"/>
  <c r="AB36" i="25"/>
  <c r="AA36" i="25"/>
  <c r="X36" i="25"/>
  <c r="W36" i="25"/>
  <c r="S36" i="25"/>
  <c r="R36" i="25"/>
  <c r="O36" i="25"/>
  <c r="N36" i="25"/>
  <c r="J36" i="25"/>
  <c r="I36" i="25"/>
  <c r="F36" i="25"/>
  <c r="E36" i="25"/>
  <c r="AB35" i="25"/>
  <c r="AA35" i="25"/>
  <c r="X35" i="25"/>
  <c r="W35" i="25"/>
  <c r="S35" i="25"/>
  <c r="R35" i="25"/>
  <c r="O35" i="25"/>
  <c r="N35" i="25"/>
  <c r="J35" i="25"/>
  <c r="I35" i="25"/>
  <c r="F35" i="25"/>
  <c r="R34" i="25"/>
  <c r="S34" i="25" s="1"/>
  <c r="O34" i="25"/>
  <c r="J34" i="25"/>
  <c r="I34" i="25"/>
  <c r="F34" i="25"/>
  <c r="E34" i="25"/>
  <c r="S33" i="25"/>
  <c r="R33" i="25"/>
  <c r="O33" i="25"/>
  <c r="N33" i="25"/>
  <c r="J33" i="25"/>
  <c r="I33" i="25"/>
  <c r="F33" i="25"/>
  <c r="E33" i="25"/>
  <c r="S32" i="25"/>
  <c r="O32" i="25"/>
  <c r="J32" i="25"/>
  <c r="I32" i="25"/>
  <c r="F32" i="25"/>
  <c r="E32" i="25"/>
  <c r="S31" i="25"/>
  <c r="R31" i="25"/>
  <c r="O31" i="25"/>
  <c r="I31" i="25"/>
  <c r="J31" i="25" s="1"/>
  <c r="E31" i="25"/>
  <c r="F31" i="25" s="1"/>
  <c r="R30" i="25"/>
  <c r="S30" i="25" s="1"/>
  <c r="N30" i="25"/>
  <c r="O30" i="25" s="1"/>
  <c r="I30" i="25"/>
  <c r="J30" i="25" s="1"/>
  <c r="E30" i="25"/>
  <c r="F30" i="25" s="1"/>
  <c r="R29" i="25"/>
  <c r="S29" i="25" s="1"/>
  <c r="N29" i="25"/>
  <c r="O29" i="25" s="1"/>
  <c r="I29" i="25"/>
  <c r="J29" i="25" s="1"/>
  <c r="E29" i="25"/>
  <c r="F29" i="25" s="1"/>
  <c r="R28" i="25"/>
  <c r="S28" i="25" s="1"/>
  <c r="N28" i="25"/>
  <c r="O28" i="25" s="1"/>
  <c r="I28" i="25"/>
  <c r="J28" i="25" s="1"/>
  <c r="E28" i="25"/>
  <c r="F28" i="25" s="1"/>
  <c r="R27" i="25"/>
  <c r="S27" i="25" s="1"/>
  <c r="N27" i="25"/>
  <c r="O27" i="25" s="1"/>
  <c r="I27" i="25"/>
  <c r="J27" i="25" s="1"/>
  <c r="E27" i="25"/>
  <c r="F27" i="25" s="1"/>
  <c r="R26" i="25"/>
  <c r="S26" i="25" s="1"/>
  <c r="N26" i="25"/>
  <c r="O26" i="25" s="1"/>
  <c r="I26" i="25"/>
  <c r="J26" i="25" s="1"/>
  <c r="E26" i="25"/>
  <c r="F26" i="25" s="1"/>
  <c r="R25" i="25"/>
  <c r="S25" i="25" s="1"/>
  <c r="N25" i="25"/>
  <c r="O25" i="25" s="1"/>
  <c r="I25" i="25"/>
  <c r="J25" i="25" s="1"/>
  <c r="F25" i="25"/>
  <c r="S24" i="25"/>
  <c r="R24" i="25"/>
  <c r="O24" i="25"/>
  <c r="N24" i="25"/>
  <c r="J24" i="25"/>
  <c r="I24" i="25"/>
  <c r="F24" i="25"/>
  <c r="E24" i="25"/>
  <c r="S23" i="25"/>
  <c r="R23" i="25"/>
  <c r="O23" i="25"/>
  <c r="N23" i="25"/>
  <c r="J23" i="25"/>
  <c r="I23" i="25"/>
  <c r="F23" i="25"/>
  <c r="E23" i="25"/>
  <c r="S22" i="25"/>
  <c r="R22" i="25"/>
  <c r="O22" i="25"/>
  <c r="I22" i="25"/>
  <c r="J22" i="25" s="1"/>
  <c r="E22" i="25"/>
  <c r="F22" i="25" s="1"/>
  <c r="S21" i="25"/>
  <c r="O21" i="25"/>
  <c r="J21" i="25"/>
  <c r="F21" i="25"/>
  <c r="E21" i="25"/>
  <c r="S20" i="25"/>
  <c r="O20" i="25"/>
  <c r="J20" i="25"/>
  <c r="F20" i="25"/>
  <c r="S19" i="25"/>
  <c r="R19" i="25"/>
  <c r="O19" i="25"/>
  <c r="I19" i="25"/>
  <c r="J19" i="25" s="1"/>
  <c r="E19" i="25"/>
  <c r="F19" i="25" s="1"/>
  <c r="R18" i="25"/>
  <c r="S18" i="25" s="1"/>
  <c r="N18" i="25"/>
  <c r="O18" i="25" s="1"/>
  <c r="I18" i="25"/>
  <c r="J18" i="25" s="1"/>
  <c r="E18" i="25"/>
  <c r="F18" i="25" s="1"/>
  <c r="R17" i="25"/>
  <c r="S17" i="25" s="1"/>
  <c r="O17" i="25"/>
  <c r="J17" i="25"/>
  <c r="I17" i="25"/>
  <c r="F17" i="25"/>
  <c r="E17" i="25"/>
  <c r="S16" i="25"/>
  <c r="R16" i="25"/>
  <c r="O16" i="25"/>
  <c r="N16" i="25"/>
  <c r="J16" i="25"/>
  <c r="I16" i="25"/>
  <c r="F16" i="25"/>
  <c r="E16" i="25"/>
  <c r="S15" i="25"/>
  <c r="R15" i="25"/>
  <c r="O15" i="25"/>
  <c r="N15" i="25"/>
  <c r="J15" i="25"/>
  <c r="I15" i="25"/>
  <c r="F15" i="25"/>
  <c r="E15" i="25"/>
  <c r="S14" i="25"/>
  <c r="R14" i="25"/>
  <c r="O14" i="25"/>
  <c r="N14" i="25"/>
  <c r="J14" i="25"/>
  <c r="I14" i="25"/>
  <c r="F14" i="25"/>
  <c r="E14" i="25"/>
  <c r="S13" i="25"/>
  <c r="R13" i="25"/>
  <c r="O13" i="25"/>
  <c r="N13" i="25"/>
  <c r="J13" i="25"/>
  <c r="I13" i="25"/>
  <c r="F13" i="25"/>
  <c r="E13" i="25"/>
  <c r="S12" i="25"/>
  <c r="R12" i="25"/>
  <c r="O12" i="25"/>
  <c r="N12" i="25"/>
  <c r="J12" i="25"/>
  <c r="I12" i="25"/>
  <c r="F12" i="25"/>
  <c r="E12" i="25"/>
  <c r="S11" i="25"/>
  <c r="R11" i="25"/>
  <c r="O11" i="25"/>
  <c r="N11" i="25"/>
  <c r="J11" i="25"/>
  <c r="I11" i="25"/>
  <c r="F11" i="25"/>
  <c r="E11" i="25"/>
  <c r="S10" i="25"/>
  <c r="R10" i="25"/>
  <c r="O10" i="25"/>
  <c r="N10" i="25"/>
  <c r="J10" i="25"/>
  <c r="I10" i="25"/>
  <c r="F10" i="25"/>
  <c r="E10" i="25"/>
  <c r="S9" i="25"/>
  <c r="R9" i="25"/>
  <c r="O9" i="25"/>
  <c r="N9" i="25"/>
  <c r="J9" i="25"/>
  <c r="I9" i="25"/>
  <c r="F9" i="25"/>
  <c r="E9" i="25"/>
  <c r="S8" i="25"/>
  <c r="N8" i="25"/>
  <c r="O8" i="25" s="1"/>
  <c r="I8" i="25"/>
  <c r="J8" i="25" s="1"/>
  <c r="E8" i="25"/>
  <c r="F8" i="25" s="1"/>
  <c r="J38" i="27" l="1"/>
  <c r="AB39" i="27"/>
  <c r="J35" i="28"/>
  <c r="O35" i="28"/>
  <c r="S35" i="28"/>
  <c r="X35" i="28"/>
  <c r="AB35" i="28"/>
  <c r="F36" i="28"/>
  <c r="J36" i="28"/>
  <c r="O36" i="28"/>
  <c r="S36" i="28"/>
  <c r="X36" i="28"/>
  <c r="AB37" i="28"/>
  <c r="S38" i="28"/>
  <c r="X38" i="28"/>
  <c r="AB38" i="28"/>
  <c r="F39" i="28"/>
  <c r="J39" i="28"/>
  <c r="O39" i="28"/>
  <c r="S39" i="28"/>
  <c r="J40" i="28"/>
  <c r="O40" i="28"/>
  <c r="S40" i="28"/>
  <c r="X40" i="28"/>
  <c r="AB40" i="28"/>
  <c r="J43" i="28"/>
  <c r="O43" i="28"/>
  <c r="S43" i="28"/>
  <c r="X43" i="28"/>
  <c r="AB43" i="28"/>
  <c r="X44" i="28"/>
  <c r="AB44" i="28"/>
  <c r="S34" i="29"/>
  <c r="F37" i="29"/>
  <c r="J37" i="29"/>
  <c r="O37" i="29"/>
  <c r="S37" i="29"/>
  <c r="X37" i="29"/>
  <c r="J38" i="29"/>
  <c r="AB39" i="29"/>
  <c r="F40" i="29"/>
  <c r="S43" i="29"/>
  <c r="O8" i="37"/>
  <c r="O8" i="36"/>
  <c r="O8" i="35"/>
  <c r="O8" i="34"/>
  <c r="O8" i="30"/>
  <c r="F9" i="30"/>
  <c r="O9" i="37"/>
  <c r="O9" i="36"/>
  <c r="O9" i="35"/>
  <c r="O9" i="34"/>
  <c r="O9" i="30"/>
  <c r="F10" i="30"/>
  <c r="O12" i="37"/>
  <c r="O12" i="36"/>
  <c r="O12" i="35"/>
  <c r="O12" i="34"/>
  <c r="O11" i="30"/>
  <c r="F12" i="30"/>
  <c r="O17" i="37"/>
  <c r="O17" i="36"/>
  <c r="O17" i="35"/>
  <c r="O17" i="34"/>
  <c r="O16" i="30"/>
  <c r="S17" i="30"/>
  <c r="F18" i="30"/>
  <c r="J18" i="30"/>
  <c r="O18" i="30"/>
  <c r="S18" i="30"/>
  <c r="F19" i="30"/>
  <c r="J19" i="30"/>
  <c r="S20" i="37"/>
  <c r="S20" i="36"/>
  <c r="S20" i="35"/>
  <c r="S20" i="34"/>
  <c r="S20" i="33"/>
  <c r="S20" i="32"/>
  <c r="S19" i="30"/>
  <c r="F22" i="30"/>
  <c r="J22" i="30"/>
  <c r="S23" i="37"/>
  <c r="S23" i="36"/>
  <c r="S23" i="35"/>
  <c r="S23" i="34"/>
  <c r="S23" i="33"/>
  <c r="S23" i="32"/>
  <c r="S22" i="30"/>
  <c r="J24" i="37"/>
  <c r="J24" i="36"/>
  <c r="J24" i="35"/>
  <c r="J24" i="34"/>
  <c r="J24" i="32"/>
  <c r="J23" i="30"/>
  <c r="S24" i="37"/>
  <c r="S24" i="36"/>
  <c r="S24" i="35"/>
  <c r="S24" i="34"/>
  <c r="S24" i="32"/>
  <c r="S23" i="30"/>
  <c r="J25" i="37"/>
  <c r="J25" i="36"/>
  <c r="J25" i="35"/>
  <c r="J25" i="34"/>
  <c r="J25" i="32"/>
  <c r="J24" i="30"/>
  <c r="S25" i="37"/>
  <c r="S25" i="36"/>
  <c r="S25" i="35"/>
  <c r="S25" i="34"/>
  <c r="S25" i="32"/>
  <c r="S24" i="30"/>
  <c r="S32" i="30"/>
  <c r="F33" i="30"/>
  <c r="J33" i="30"/>
  <c r="O33" i="30"/>
  <c r="S33" i="30"/>
  <c r="F34" i="30"/>
  <c r="J34" i="30"/>
  <c r="S35" i="37"/>
  <c r="S35" i="36"/>
  <c r="S35" i="35"/>
  <c r="S35" i="34"/>
  <c r="S34" i="30"/>
  <c r="J38" i="37"/>
  <c r="J38" i="36"/>
  <c r="J38" i="35"/>
  <c r="J38" i="34"/>
  <c r="J37" i="30"/>
  <c r="S38" i="37"/>
  <c r="S38" i="36"/>
  <c r="S38" i="35"/>
  <c r="S38" i="34"/>
  <c r="S37" i="30"/>
  <c r="J39" i="37"/>
  <c r="J39" i="36"/>
  <c r="J39" i="35"/>
  <c r="J39" i="34"/>
  <c r="J38" i="30"/>
  <c r="O41" i="37"/>
  <c r="O41" i="36"/>
  <c r="O41" i="35"/>
  <c r="O41" i="34"/>
  <c r="O40" i="30"/>
  <c r="X41" i="37"/>
  <c r="X41" i="36"/>
  <c r="X41" i="35"/>
  <c r="X41" i="34"/>
  <c r="X40" i="30"/>
  <c r="S41" i="30"/>
  <c r="X41" i="30"/>
  <c r="AB41" i="30"/>
  <c r="F42" i="30"/>
  <c r="J42" i="30"/>
  <c r="O42" i="30"/>
  <c r="S42" i="30"/>
  <c r="X42" i="30"/>
  <c r="AB42" i="30"/>
  <c r="J44" i="37"/>
  <c r="J44" i="36"/>
  <c r="J44" i="35"/>
  <c r="J44" i="34"/>
  <c r="J44" i="33"/>
  <c r="J43" i="30"/>
  <c r="S44" i="37"/>
  <c r="S44" i="36"/>
  <c r="S44" i="35"/>
  <c r="S44" i="34"/>
  <c r="S44" i="33"/>
  <c r="S43" i="30"/>
  <c r="AB44" i="37"/>
  <c r="AB44" i="36"/>
  <c r="AB44" i="35"/>
  <c r="AB44" i="34"/>
  <c r="AB44" i="33"/>
  <c r="AB43" i="30"/>
  <c r="AB45" i="37"/>
  <c r="AB45" i="36"/>
  <c r="AB45" i="35"/>
  <c r="AB45" i="34"/>
  <c r="AB45" i="33"/>
  <c r="AB44" i="30"/>
  <c r="S48" i="37"/>
  <c r="S48" i="36"/>
  <c r="S48" i="35"/>
  <c r="S48" i="34"/>
  <c r="S47" i="30"/>
  <c r="F22" i="37"/>
  <c r="F22" i="36"/>
  <c r="F22" i="35"/>
  <c r="F22" i="34"/>
  <c r="F22" i="33"/>
  <c r="F22" i="32"/>
  <c r="F21" i="31"/>
  <c r="F24" i="37"/>
  <c r="F24" i="36"/>
  <c r="F24" i="35"/>
  <c r="F24" i="34"/>
  <c r="F24" i="33"/>
  <c r="F24" i="32"/>
  <c r="F23" i="31"/>
  <c r="F25" i="37"/>
  <c r="F25" i="36"/>
  <c r="F25" i="35"/>
  <c r="F25" i="34"/>
  <c r="F25" i="32"/>
  <c r="F24" i="31"/>
  <c r="F32" i="31"/>
  <c r="S34" i="31"/>
  <c r="J37" i="31"/>
  <c r="S37" i="31"/>
  <c r="J38" i="31"/>
  <c r="F43" i="37"/>
  <c r="F43" i="36"/>
  <c r="F43" i="35"/>
  <c r="F43" i="34"/>
  <c r="F43" i="32"/>
  <c r="F42" i="31"/>
  <c r="J43" i="31"/>
  <c r="S43" i="31"/>
  <c r="AB43" i="31"/>
  <c r="AB44" i="31"/>
  <c r="S47" i="31"/>
  <c r="O8" i="33"/>
  <c r="S35" i="33"/>
  <c r="J40" i="26"/>
  <c r="AB36" i="27"/>
  <c r="O47" i="28"/>
  <c r="S47" i="28"/>
  <c r="F8" i="29"/>
  <c r="J8" i="29"/>
  <c r="J10" i="29"/>
  <c r="O10" i="29"/>
  <c r="S10" i="29"/>
  <c r="F11" i="29"/>
  <c r="J11" i="29"/>
  <c r="J12" i="29"/>
  <c r="O12" i="29"/>
  <c r="S12" i="29"/>
  <c r="F13" i="29"/>
  <c r="J13" i="29"/>
  <c r="O13" i="29"/>
  <c r="S13" i="29"/>
  <c r="F14" i="29"/>
  <c r="J14" i="29"/>
  <c r="O14" i="29"/>
  <c r="S14" i="29"/>
  <c r="F15" i="29"/>
  <c r="J15" i="29"/>
  <c r="O15" i="29"/>
  <c r="S15" i="29"/>
  <c r="J25" i="29"/>
  <c r="O25" i="29"/>
  <c r="S25" i="29"/>
  <c r="F26" i="29"/>
  <c r="J26" i="29"/>
  <c r="O26" i="29"/>
  <c r="S26" i="29"/>
  <c r="F27" i="29"/>
  <c r="J27" i="29"/>
  <c r="O27" i="29"/>
  <c r="S27" i="29"/>
  <c r="F28" i="29"/>
  <c r="J28" i="29"/>
  <c r="O28" i="29"/>
  <c r="S28" i="29"/>
  <c r="F29" i="29"/>
  <c r="J29" i="29"/>
  <c r="O29" i="29"/>
  <c r="S29" i="29"/>
  <c r="F30" i="29"/>
  <c r="J30" i="29"/>
  <c r="O30" i="29"/>
  <c r="S30" i="29"/>
  <c r="F31" i="29"/>
  <c r="J31" i="29"/>
  <c r="J35" i="29"/>
  <c r="O35" i="29"/>
  <c r="S35" i="29"/>
  <c r="X35" i="29"/>
  <c r="AB35" i="29"/>
  <c r="F36" i="29"/>
  <c r="J36" i="29"/>
  <c r="O36" i="29"/>
  <c r="S36" i="29"/>
  <c r="X36" i="29"/>
  <c r="S38" i="29"/>
  <c r="X38" i="29"/>
  <c r="AB38" i="29"/>
  <c r="F39" i="29"/>
  <c r="J39" i="29"/>
  <c r="O39" i="29"/>
  <c r="S39" i="29"/>
  <c r="J45" i="29"/>
  <c r="O45" i="29"/>
  <c r="S45" i="29"/>
  <c r="X45" i="29"/>
  <c r="AB45" i="29"/>
  <c r="F46" i="29"/>
  <c r="J46" i="29"/>
  <c r="O46" i="29"/>
  <c r="S46" i="29"/>
  <c r="AB46" i="29"/>
  <c r="S8" i="37"/>
  <c r="S8" i="36"/>
  <c r="S8" i="35"/>
  <c r="S8" i="34"/>
  <c r="S8" i="30"/>
  <c r="J9" i="37"/>
  <c r="J9" i="36"/>
  <c r="J9" i="35"/>
  <c r="J9" i="34"/>
  <c r="J9" i="30"/>
  <c r="S9" i="37"/>
  <c r="S9" i="36"/>
  <c r="S9" i="35"/>
  <c r="S9" i="34"/>
  <c r="S9" i="30"/>
  <c r="S12" i="37"/>
  <c r="S12" i="36"/>
  <c r="S12" i="35"/>
  <c r="S12" i="34"/>
  <c r="S11" i="30"/>
  <c r="J17" i="37"/>
  <c r="J17" i="36"/>
  <c r="J17" i="35"/>
  <c r="J17" i="34"/>
  <c r="J16" i="30"/>
  <c r="S17" i="37"/>
  <c r="S17" i="36"/>
  <c r="S17" i="35"/>
  <c r="S17" i="34"/>
  <c r="S16" i="30"/>
  <c r="J18" i="37"/>
  <c r="J18" i="36"/>
  <c r="J18" i="35"/>
  <c r="J18" i="34"/>
  <c r="J17" i="30"/>
  <c r="F21" i="30"/>
  <c r="F23" i="30"/>
  <c r="O24" i="37"/>
  <c r="O24" i="36"/>
  <c r="O24" i="35"/>
  <c r="O24" i="34"/>
  <c r="O24" i="32"/>
  <c r="O23" i="30"/>
  <c r="F24" i="30"/>
  <c r="O25" i="37"/>
  <c r="O25" i="36"/>
  <c r="O25" i="35"/>
  <c r="O25" i="34"/>
  <c r="O25" i="32"/>
  <c r="O24" i="30"/>
  <c r="S32" i="37"/>
  <c r="S32" i="36"/>
  <c r="S32" i="35"/>
  <c r="S32" i="34"/>
  <c r="S31" i="30"/>
  <c r="J33" i="37"/>
  <c r="J33" i="36"/>
  <c r="J33" i="35"/>
  <c r="J33" i="34"/>
  <c r="J32" i="30"/>
  <c r="F37" i="30"/>
  <c r="O38" i="37"/>
  <c r="O38" i="36"/>
  <c r="O38" i="35"/>
  <c r="O38" i="34"/>
  <c r="O37" i="30"/>
  <c r="X38" i="37"/>
  <c r="X38" i="36"/>
  <c r="X38" i="35"/>
  <c r="X38" i="34"/>
  <c r="X37" i="30"/>
  <c r="AB40" i="37"/>
  <c r="AB40" i="36"/>
  <c r="AB40" i="35"/>
  <c r="AB40" i="34"/>
  <c r="AB39" i="30"/>
  <c r="J41" i="37"/>
  <c r="J41" i="36"/>
  <c r="J41" i="35"/>
  <c r="J41" i="34"/>
  <c r="J40" i="30"/>
  <c r="S41" i="37"/>
  <c r="S41" i="36"/>
  <c r="S41" i="35"/>
  <c r="S41" i="34"/>
  <c r="S40" i="30"/>
  <c r="AB41" i="37"/>
  <c r="AB41" i="36"/>
  <c r="AB41" i="35"/>
  <c r="AB41" i="34"/>
  <c r="AB40" i="30"/>
  <c r="O44" i="37"/>
  <c r="O44" i="36"/>
  <c r="O44" i="35"/>
  <c r="O44" i="34"/>
  <c r="O44" i="33"/>
  <c r="O43" i="30"/>
  <c r="X44" i="37"/>
  <c r="X44" i="36"/>
  <c r="X44" i="35"/>
  <c r="X44" i="34"/>
  <c r="X44" i="33"/>
  <c r="X43" i="30"/>
  <c r="X45" i="37"/>
  <c r="X45" i="36"/>
  <c r="X45" i="35"/>
  <c r="X45" i="34"/>
  <c r="X45" i="33"/>
  <c r="X44" i="30"/>
  <c r="X46" i="30"/>
  <c r="AB46" i="30"/>
  <c r="F47" i="30"/>
  <c r="O48" i="37"/>
  <c r="O48" i="36"/>
  <c r="O48" i="35"/>
  <c r="O48" i="34"/>
  <c r="O47" i="30"/>
  <c r="F8" i="37"/>
  <c r="F8" i="36"/>
  <c r="F8" i="35"/>
  <c r="F8" i="34"/>
  <c r="F8" i="31"/>
  <c r="O8" i="31"/>
  <c r="F9" i="37"/>
  <c r="F9" i="36"/>
  <c r="F9" i="35"/>
  <c r="F9" i="34"/>
  <c r="F9" i="31"/>
  <c r="O9" i="31"/>
  <c r="F10" i="37"/>
  <c r="F11" i="37"/>
  <c r="F10" i="36"/>
  <c r="F11" i="36"/>
  <c r="F10" i="35"/>
  <c r="F11" i="35"/>
  <c r="F10" i="34"/>
  <c r="F11" i="34"/>
  <c r="F11" i="33"/>
  <c r="F10" i="31"/>
  <c r="F12" i="37"/>
  <c r="F12" i="36"/>
  <c r="F12" i="35"/>
  <c r="F12" i="34"/>
  <c r="F12" i="33"/>
  <c r="F11" i="31"/>
  <c r="O11" i="31"/>
  <c r="F13" i="37"/>
  <c r="F13" i="36"/>
  <c r="F13" i="35"/>
  <c r="F13" i="34"/>
  <c r="F12" i="31"/>
  <c r="F14" i="37"/>
  <c r="F14" i="36"/>
  <c r="F14" i="35"/>
  <c r="F14" i="34"/>
  <c r="F13" i="31"/>
  <c r="F15" i="37"/>
  <c r="F15" i="36"/>
  <c r="F15" i="35"/>
  <c r="F15" i="34"/>
  <c r="F14" i="31"/>
  <c r="F16" i="37"/>
  <c r="F16" i="36"/>
  <c r="F16" i="35"/>
  <c r="F16" i="34"/>
  <c r="F15" i="31"/>
  <c r="F17" i="37"/>
  <c r="F17" i="36"/>
  <c r="F17" i="35"/>
  <c r="F17" i="34"/>
  <c r="F16" i="31"/>
  <c r="O16" i="31"/>
  <c r="F18" i="37"/>
  <c r="F18" i="36"/>
  <c r="F18" i="35"/>
  <c r="F18" i="34"/>
  <c r="F17" i="31"/>
  <c r="S19" i="31"/>
  <c r="S22" i="31"/>
  <c r="J23" i="31"/>
  <c r="S23" i="31"/>
  <c r="J24" i="31"/>
  <c r="S24" i="31"/>
  <c r="F34" i="37"/>
  <c r="F34" i="36"/>
  <c r="F34" i="35"/>
  <c r="F34" i="34"/>
  <c r="F33" i="31"/>
  <c r="F35" i="37"/>
  <c r="F35" i="36"/>
  <c r="F35" i="35"/>
  <c r="F35" i="34"/>
  <c r="F34" i="31"/>
  <c r="F36" i="37"/>
  <c r="F36" i="36"/>
  <c r="F36" i="35"/>
  <c r="F36" i="34"/>
  <c r="F35" i="31"/>
  <c r="F37" i="37"/>
  <c r="F37" i="36"/>
  <c r="F37" i="35"/>
  <c r="F37" i="34"/>
  <c r="F36" i="31"/>
  <c r="F40" i="37"/>
  <c r="F40" i="36"/>
  <c r="F40" i="35"/>
  <c r="F40" i="34"/>
  <c r="F39" i="31"/>
  <c r="AB39" i="31"/>
  <c r="F40" i="31"/>
  <c r="J40" i="31"/>
  <c r="O40" i="31"/>
  <c r="S40" i="31"/>
  <c r="X40" i="31"/>
  <c r="AB40" i="31"/>
  <c r="F47" i="37"/>
  <c r="F47" i="36"/>
  <c r="F47" i="35"/>
  <c r="F47" i="34"/>
  <c r="F47" i="33"/>
  <c r="F46" i="31"/>
  <c r="F48" i="37"/>
  <c r="F48" i="36"/>
  <c r="F48" i="35"/>
  <c r="F48" i="34"/>
  <c r="F47" i="31"/>
  <c r="O47" i="31"/>
  <c r="F8" i="32"/>
  <c r="O8" i="32"/>
  <c r="F9" i="32"/>
  <c r="O9" i="32"/>
  <c r="F10" i="32"/>
  <c r="F11" i="32"/>
  <c r="F12" i="32"/>
  <c r="O12" i="32"/>
  <c r="F13" i="32"/>
  <c r="F14" i="32"/>
  <c r="F15" i="32"/>
  <c r="F34" i="32"/>
  <c r="F35" i="32"/>
  <c r="S35" i="32"/>
  <c r="F36" i="32"/>
  <c r="F37" i="32"/>
  <c r="O38" i="32"/>
  <c r="X38" i="32"/>
  <c r="F40" i="32"/>
  <c r="AB40" i="32"/>
  <c r="J41" i="32"/>
  <c r="S41" i="32"/>
  <c r="AB41" i="32"/>
  <c r="S12" i="33"/>
  <c r="F14" i="33"/>
  <c r="F15" i="33"/>
  <c r="F16" i="33"/>
  <c r="F17" i="33"/>
  <c r="O17" i="33"/>
  <c r="F18" i="33"/>
  <c r="S24" i="33"/>
  <c r="J25" i="33"/>
  <c r="S25" i="33"/>
  <c r="J38" i="33"/>
  <c r="O38" i="33"/>
  <c r="X38" i="33"/>
  <c r="O41" i="33"/>
  <c r="X41" i="33"/>
  <c r="F43" i="33"/>
  <c r="O10" i="37"/>
  <c r="O11" i="37"/>
  <c r="O10" i="36"/>
  <c r="O11" i="36"/>
  <c r="O10" i="35"/>
  <c r="O11" i="35"/>
  <c r="O10" i="34"/>
  <c r="O11" i="34"/>
  <c r="S11" i="37"/>
  <c r="S10" i="37"/>
  <c r="S10" i="36"/>
  <c r="S11" i="36"/>
  <c r="S11" i="35"/>
  <c r="S10" i="35"/>
  <c r="S11" i="34"/>
  <c r="S10" i="34"/>
  <c r="O13" i="37"/>
  <c r="O13" i="36"/>
  <c r="O13" i="35"/>
  <c r="O13" i="34"/>
  <c r="S13" i="37"/>
  <c r="S13" i="36"/>
  <c r="S13" i="35"/>
  <c r="S13" i="34"/>
  <c r="J14" i="37"/>
  <c r="J14" i="36"/>
  <c r="J14" i="35"/>
  <c r="J14" i="34"/>
  <c r="O14" i="37"/>
  <c r="O14" i="36"/>
  <c r="O14" i="35"/>
  <c r="O14" i="34"/>
  <c r="S14" i="37"/>
  <c r="S14" i="36"/>
  <c r="S14" i="35"/>
  <c r="S14" i="34"/>
  <c r="J15" i="37"/>
  <c r="J15" i="36"/>
  <c r="J15" i="35"/>
  <c r="J15" i="34"/>
  <c r="O15" i="37"/>
  <c r="O15" i="36"/>
  <c r="O15" i="35"/>
  <c r="O15" i="34"/>
  <c r="S15" i="37"/>
  <c r="S15" i="36"/>
  <c r="S15" i="35"/>
  <c r="S15" i="34"/>
  <c r="J16" i="37"/>
  <c r="J16" i="36"/>
  <c r="J16" i="35"/>
  <c r="J16" i="34"/>
  <c r="O16" i="37"/>
  <c r="O16" i="36"/>
  <c r="O16" i="35"/>
  <c r="O16" i="34"/>
  <c r="S16" i="37"/>
  <c r="S16" i="36"/>
  <c r="S16" i="35"/>
  <c r="S16" i="34"/>
  <c r="S18" i="37"/>
  <c r="S18" i="36"/>
  <c r="S18" i="35"/>
  <c r="S18" i="34"/>
  <c r="J19" i="37"/>
  <c r="J19" i="36"/>
  <c r="J19" i="35"/>
  <c r="J19" i="34"/>
  <c r="O19" i="37"/>
  <c r="O19" i="36"/>
  <c r="O19" i="35"/>
  <c r="O19" i="34"/>
  <c r="S19" i="37"/>
  <c r="S19" i="36"/>
  <c r="S19" i="35"/>
  <c r="S19" i="34"/>
  <c r="J20" i="37"/>
  <c r="J20" i="36"/>
  <c r="J20" i="35"/>
  <c r="J20" i="34"/>
  <c r="J23" i="37"/>
  <c r="J23" i="36"/>
  <c r="J23" i="35"/>
  <c r="J23" i="34"/>
  <c r="J26" i="37"/>
  <c r="J26" i="36"/>
  <c r="J26" i="35"/>
  <c r="J26" i="34"/>
  <c r="O26" i="37"/>
  <c r="O26" i="36"/>
  <c r="O26" i="35"/>
  <c r="O26" i="34"/>
  <c r="S26" i="37"/>
  <c r="S26" i="36"/>
  <c r="S26" i="35"/>
  <c r="S26" i="34"/>
  <c r="J27" i="37"/>
  <c r="J27" i="36"/>
  <c r="J27" i="35"/>
  <c r="J27" i="34"/>
  <c r="O27" i="37"/>
  <c r="O27" i="36"/>
  <c r="O27" i="35"/>
  <c r="O27" i="34"/>
  <c r="S27" i="37"/>
  <c r="S27" i="36"/>
  <c r="S27" i="35"/>
  <c r="S27" i="34"/>
  <c r="J28" i="37"/>
  <c r="J28" i="36"/>
  <c r="J28" i="35"/>
  <c r="J28" i="34"/>
  <c r="O28" i="37"/>
  <c r="O28" i="36"/>
  <c r="O28" i="35"/>
  <c r="O28" i="34"/>
  <c r="S28" i="37"/>
  <c r="S28" i="36"/>
  <c r="S28" i="35"/>
  <c r="S28" i="34"/>
  <c r="J29" i="37"/>
  <c r="J29" i="36"/>
  <c r="J29" i="35"/>
  <c r="J29" i="34"/>
  <c r="O29" i="37"/>
  <c r="O29" i="36"/>
  <c r="O29" i="35"/>
  <c r="O29" i="34"/>
  <c r="S29" i="37"/>
  <c r="S29" i="36"/>
  <c r="S29" i="35"/>
  <c r="S29" i="34"/>
  <c r="J30" i="37"/>
  <c r="J30" i="36"/>
  <c r="J30" i="35"/>
  <c r="J30" i="34"/>
  <c r="O30" i="37"/>
  <c r="O30" i="36"/>
  <c r="O30" i="35"/>
  <c r="O30" i="34"/>
  <c r="S30" i="37"/>
  <c r="S30" i="36"/>
  <c r="S30" i="35"/>
  <c r="S30" i="34"/>
  <c r="J31" i="37"/>
  <c r="J31" i="36"/>
  <c r="J31" i="35"/>
  <c r="J31" i="34"/>
  <c r="O31" i="37"/>
  <c r="O31" i="36"/>
  <c r="O31" i="35"/>
  <c r="O31" i="34"/>
  <c r="S31" i="37"/>
  <c r="S31" i="36"/>
  <c r="S31" i="35"/>
  <c r="S31" i="34"/>
  <c r="J32" i="37"/>
  <c r="J32" i="36"/>
  <c r="J32" i="35"/>
  <c r="J32" i="34"/>
  <c r="S33" i="37"/>
  <c r="S33" i="36"/>
  <c r="S33" i="35"/>
  <c r="S33" i="34"/>
  <c r="J34" i="37"/>
  <c r="J34" i="36"/>
  <c r="J34" i="35"/>
  <c r="J34" i="34"/>
  <c r="O34" i="37"/>
  <c r="O34" i="36"/>
  <c r="O34" i="35"/>
  <c r="O34" i="34"/>
  <c r="S34" i="37"/>
  <c r="S34" i="36"/>
  <c r="S34" i="35"/>
  <c r="S34" i="34"/>
  <c r="J35" i="37"/>
  <c r="J35" i="36"/>
  <c r="J35" i="35"/>
  <c r="J35" i="34"/>
  <c r="J36" i="37"/>
  <c r="J36" i="36"/>
  <c r="J36" i="35"/>
  <c r="J36" i="34"/>
  <c r="O36" i="37"/>
  <c r="O36" i="36"/>
  <c r="O36" i="35"/>
  <c r="O36" i="34"/>
  <c r="S36" i="37"/>
  <c r="S36" i="36"/>
  <c r="S36" i="35"/>
  <c r="S36" i="34"/>
  <c r="X36" i="37"/>
  <c r="X36" i="36"/>
  <c r="X36" i="35"/>
  <c r="X36" i="34"/>
  <c r="AB36" i="37"/>
  <c r="AB36" i="36"/>
  <c r="AB36" i="35"/>
  <c r="AB36" i="34"/>
  <c r="J37" i="37"/>
  <c r="J37" i="36"/>
  <c r="J37" i="35"/>
  <c r="J37" i="34"/>
  <c r="O37" i="37"/>
  <c r="O37" i="36"/>
  <c r="O37" i="35"/>
  <c r="O37" i="34"/>
  <c r="S37" i="37"/>
  <c r="S37" i="36"/>
  <c r="S37" i="35"/>
  <c r="S37" i="34"/>
  <c r="X37" i="37"/>
  <c r="X37" i="36"/>
  <c r="X37" i="35"/>
  <c r="X37" i="34"/>
  <c r="S39" i="37"/>
  <c r="S39" i="36"/>
  <c r="S39" i="35"/>
  <c r="S39" i="34"/>
  <c r="X39" i="37"/>
  <c r="X39" i="36"/>
  <c r="X39" i="35"/>
  <c r="X39" i="34"/>
  <c r="AB39" i="37"/>
  <c r="AB39" i="36"/>
  <c r="AB39" i="35"/>
  <c r="AB39" i="34"/>
  <c r="J40" i="37"/>
  <c r="J40" i="36"/>
  <c r="J40" i="35"/>
  <c r="J40" i="34"/>
  <c r="O40" i="37"/>
  <c r="O40" i="36"/>
  <c r="O40" i="35"/>
  <c r="O40" i="34"/>
  <c r="S40" i="37"/>
  <c r="S40" i="36"/>
  <c r="S40" i="35"/>
  <c r="S40" i="34"/>
  <c r="S42" i="37"/>
  <c r="S42" i="36"/>
  <c r="S42" i="35"/>
  <c r="S42" i="34"/>
  <c r="X42" i="37"/>
  <c r="X42" i="36"/>
  <c r="X42" i="35"/>
  <c r="X42" i="34"/>
  <c r="AB42" i="37"/>
  <c r="AB42" i="36"/>
  <c r="AB42" i="35"/>
  <c r="AB42" i="34"/>
  <c r="J43" i="37"/>
  <c r="J43" i="36"/>
  <c r="J43" i="35"/>
  <c r="J43" i="34"/>
  <c r="O43" i="37"/>
  <c r="O43" i="36"/>
  <c r="O43" i="35"/>
  <c r="O43" i="34"/>
  <c r="S43" i="37"/>
  <c r="S43" i="36"/>
  <c r="S43" i="35"/>
  <c r="S43" i="34"/>
  <c r="X43" i="37"/>
  <c r="X43" i="36"/>
  <c r="X43" i="35"/>
  <c r="X43" i="34"/>
  <c r="AB43" i="37"/>
  <c r="AB43" i="36"/>
  <c r="AB43" i="35"/>
  <c r="AB43" i="34"/>
  <c r="J46" i="37"/>
  <c r="J46" i="36"/>
  <c r="J46" i="35"/>
  <c r="J46" i="34"/>
  <c r="O46" i="37"/>
  <c r="O46" i="36"/>
  <c r="O46" i="35"/>
  <c r="O46" i="34"/>
  <c r="S46" i="37"/>
  <c r="S46" i="36"/>
  <c r="S46" i="35"/>
  <c r="S46" i="34"/>
  <c r="X46" i="37"/>
  <c r="X46" i="36"/>
  <c r="X46" i="35"/>
  <c r="X46" i="34"/>
  <c r="AB46" i="37"/>
  <c r="AB46" i="36"/>
  <c r="AB46" i="35"/>
  <c r="AB46" i="34"/>
  <c r="J47" i="37"/>
  <c r="J47" i="36"/>
  <c r="J47" i="35"/>
  <c r="J47" i="34"/>
  <c r="O47" i="37"/>
  <c r="O47" i="36"/>
  <c r="O47" i="35"/>
  <c r="O47" i="34"/>
  <c r="S47" i="37"/>
  <c r="S47" i="36"/>
  <c r="S47" i="35"/>
  <c r="S47" i="34"/>
  <c r="X47" i="37"/>
  <c r="X47" i="36"/>
  <c r="X47" i="35"/>
  <c r="X47" i="34"/>
  <c r="AB47" i="37"/>
  <c r="AB47" i="36"/>
  <c r="AB47" i="35"/>
  <c r="AB47" i="34"/>
  <c r="F19" i="37"/>
  <c r="F19" i="36"/>
  <c r="F19" i="35"/>
  <c r="F19" i="34"/>
  <c r="F20" i="37"/>
  <c r="F20" i="36"/>
  <c r="F20" i="35"/>
  <c r="F20" i="34"/>
  <c r="F23" i="37"/>
  <c r="F23" i="36"/>
  <c r="F23" i="35"/>
  <c r="F23" i="34"/>
  <c r="F27" i="37"/>
  <c r="F27" i="36"/>
  <c r="F27" i="35"/>
  <c r="F27" i="34"/>
  <c r="F28" i="37"/>
  <c r="F28" i="36"/>
  <c r="F28" i="35"/>
  <c r="F28" i="34"/>
  <c r="F29" i="37"/>
  <c r="F29" i="36"/>
  <c r="F29" i="35"/>
  <c r="F29" i="34"/>
  <c r="F30" i="37"/>
  <c r="F30" i="36"/>
  <c r="F30" i="35"/>
  <c r="F30" i="34"/>
  <c r="F31" i="37"/>
  <c r="F31" i="36"/>
  <c r="F31" i="35"/>
  <c r="F31" i="34"/>
  <c r="F32" i="37"/>
  <c r="F32" i="36"/>
  <c r="F32" i="35"/>
  <c r="F32" i="34"/>
  <c r="F33" i="37"/>
  <c r="F33" i="36"/>
  <c r="F33" i="35"/>
  <c r="F33" i="34"/>
  <c r="F38" i="37"/>
  <c r="F38" i="36"/>
  <c r="F38" i="35"/>
  <c r="F38" i="34"/>
  <c r="F41" i="37"/>
  <c r="F41" i="36"/>
  <c r="F41" i="35"/>
  <c r="F41" i="34"/>
  <c r="O15" i="32"/>
  <c r="F16" i="32"/>
  <c r="O16" i="32"/>
  <c r="F17" i="32"/>
  <c r="O17" i="32"/>
  <c r="F18" i="32"/>
  <c r="F19" i="32"/>
  <c r="O19" i="32"/>
  <c r="F20" i="32"/>
  <c r="F23" i="32"/>
  <c r="J26" i="32"/>
  <c r="S26" i="32"/>
  <c r="J27" i="32"/>
  <c r="S27" i="32"/>
  <c r="J28" i="32"/>
  <c r="S28" i="32"/>
  <c r="J29" i="32"/>
  <c r="S29" i="32"/>
  <c r="J30" i="32"/>
  <c r="S30" i="32"/>
  <c r="J31" i="32"/>
  <c r="S31" i="32"/>
  <c r="J32" i="32"/>
  <c r="S32" i="32"/>
  <c r="J33" i="32"/>
  <c r="J38" i="32"/>
  <c r="S38" i="32"/>
  <c r="J39" i="32"/>
  <c r="F41" i="32"/>
  <c r="O41" i="32"/>
  <c r="X41" i="32"/>
  <c r="S42" i="32"/>
  <c r="X42" i="32"/>
  <c r="AB42" i="32"/>
  <c r="J43" i="32"/>
  <c r="O43" i="32"/>
  <c r="S43" i="32"/>
  <c r="X43" i="32"/>
  <c r="AB43" i="32"/>
  <c r="J44" i="32"/>
  <c r="S44" i="32"/>
  <c r="AB44" i="32"/>
  <c r="AB45" i="32"/>
  <c r="J46" i="32"/>
  <c r="S46" i="32"/>
  <c r="AB46" i="32"/>
  <c r="J47" i="32"/>
  <c r="S47" i="32"/>
  <c r="AB47" i="32"/>
  <c r="S48" i="32"/>
  <c r="F10" i="33"/>
  <c r="O10" i="33"/>
  <c r="S10" i="33"/>
  <c r="O11" i="33"/>
  <c r="S11" i="33"/>
  <c r="O12" i="33"/>
  <c r="F13" i="33"/>
  <c r="S13" i="33"/>
  <c r="J14" i="33"/>
  <c r="S14" i="33"/>
  <c r="J15" i="33"/>
  <c r="S15" i="33"/>
  <c r="J16" i="33"/>
  <c r="S16" i="33"/>
  <c r="J17" i="33"/>
  <c r="S17" i="33"/>
  <c r="S18" i="33"/>
  <c r="F20" i="33"/>
  <c r="F23" i="33"/>
  <c r="O24" i="33"/>
  <c r="F25" i="33"/>
  <c r="O25" i="33"/>
  <c r="J26" i="33"/>
  <c r="O26" i="33"/>
  <c r="S26" i="33"/>
  <c r="J27" i="33"/>
  <c r="O27" i="33"/>
  <c r="S27" i="33"/>
  <c r="J28" i="33"/>
  <c r="S28" i="33"/>
  <c r="F34" i="33"/>
  <c r="O34" i="33"/>
  <c r="S36" i="33"/>
  <c r="AB36" i="33"/>
  <c r="J37" i="33"/>
  <c r="O37" i="33"/>
  <c r="S37" i="33"/>
  <c r="X37" i="33"/>
  <c r="F38" i="33"/>
  <c r="J39" i="33"/>
  <c r="F40" i="33"/>
  <c r="S41" i="33"/>
  <c r="J46" i="33"/>
  <c r="S46" i="33"/>
  <c r="X46" i="33"/>
  <c r="AB46" i="33"/>
  <c r="J47" i="33"/>
  <c r="S47" i="33"/>
  <c r="AB47" i="33"/>
  <c r="S48" i="33"/>
  <c r="F9" i="33"/>
  <c r="O9" i="33"/>
  <c r="O13" i="33"/>
  <c r="J18" i="33"/>
  <c r="O19" i="33"/>
  <c r="J24" i="33"/>
  <c r="F27" i="33"/>
  <c r="F28" i="33"/>
  <c r="J29" i="33"/>
  <c r="F32" i="33"/>
  <c r="J36" i="33"/>
  <c r="X36" i="33"/>
  <c r="F37" i="33"/>
  <c r="S38" i="33"/>
  <c r="X39" i="33"/>
  <c r="S40" i="33"/>
  <c r="AB40" i="33"/>
  <c r="J41" i="33"/>
  <c r="AB41" i="33"/>
  <c r="J43" i="33"/>
  <c r="X43" i="33"/>
  <c r="O47" i="33"/>
</calcChain>
</file>

<file path=xl/sharedStrings.xml><?xml version="1.0" encoding="utf-8"?>
<sst xmlns="http://schemas.openxmlformats.org/spreadsheetml/2006/main" count="4743" uniqueCount="80">
  <si>
    <t>Приложение № 5</t>
  </si>
  <si>
    <t>Отчет об уровне розничных цен на фиксированный набор товаров в муниципальном образовании Красноярского края</t>
  </si>
  <si>
    <t>город Енисейск на 01 декабря 2023г.</t>
  </si>
  <si>
    <t>№ п/п</t>
  </si>
  <si>
    <t>Товар</t>
  </si>
  <si>
    <t>Магазины локальных сетей</t>
  </si>
  <si>
    <t>Несетевые магазины</t>
  </si>
  <si>
    <t>Нестационарные торговые объекты</t>
  </si>
  <si>
    <t>Магазин "Эдельвейс" ул.Бабкина,д. 18</t>
  </si>
  <si>
    <t>Магазин  "Девятый", ул. Рабоче-Крестьянская, д.112</t>
  </si>
  <si>
    <t>Магазин "Анастасия", ул. Бабкина, д. 11 "а"</t>
  </si>
  <si>
    <t>ИП Максимова, маг."Продукты", ул.Ленина, д. 156</t>
  </si>
  <si>
    <t>Павильон №2, ул. Худзинского, 1/6 ИП Шодиев</t>
  </si>
  <si>
    <t>Павильон №3, ул. Худзинского, 1/7 ИП Кириллов В.Н.</t>
  </si>
  <si>
    <t>Мин. цена, руб.</t>
  </si>
  <si>
    <t>Макс. цена, руб.</t>
  </si>
  <si>
    <t>средняя цена</t>
  </si>
  <si>
    <t>% повышения цены к предыдущему периоду</t>
  </si>
  <si>
    <t>Наличие товара в продаже, %</t>
  </si>
  <si>
    <t>Мука пшеничная (сорт высший), 1 кг</t>
  </si>
  <si>
    <t>Х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</si>
  <si>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</si>
  <si>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</si>
  <si>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</si>
  <si>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1л</t>
  </si>
  <si>
    <t>Сахар песок, 1 кг</t>
  </si>
  <si>
    <t>Соль поваренная,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</si>
  <si>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</si>
  <si>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</si>
  <si>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</si>
  <si>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варено-копченные, 1 кг</t>
  </si>
  <si>
    <t>Колбасы сырокопченые, 1 кг</t>
  </si>
  <si>
    <t>Говядина, 1кг</t>
  </si>
  <si>
    <t>Свинина, 1 кг</t>
  </si>
  <si>
    <t>х</t>
  </si>
  <si>
    <t>Мясо кур, 1 кг</t>
  </si>
  <si>
    <t>Рыба мороженая, 1кг</t>
  </si>
  <si>
    <t>Рыба копченая, 1 кг</t>
  </si>
  <si>
    <t>Рыба соленая 1 кг</t>
  </si>
  <si>
    <t>Рыбные консервы, 1 шт</t>
  </si>
  <si>
    <t>Хлеб белый из пшеничной муки, 1 кг</t>
  </si>
  <si>
    <t>Хлеб черный ржаной, ржано-пшеничный, 1 кг</t>
  </si>
  <si>
    <t>Молоко питьевое (м.д.ж. 2,5-4 %), 1 л</t>
  </si>
  <si>
    <t>Творог (м.д.ж. 5-9 %), 1 кг</t>
  </si>
  <si>
    <t>Масло сливочное (м.д.ж. 82,5 %), 1 кг</t>
  </si>
  <si>
    <t>Кефир (м.д.ж. 3,2 %), 1 л</t>
  </si>
  <si>
    <t>Сметана (м.д.ж. 15 %),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</si>
  <si>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</si>
  <si>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</si>
  <si>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</si>
  <si>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кг.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</si>
  <si>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</si>
  <si>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</si>
  <si>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</si>
  <si>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</si>
  <si>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</si>
  <si>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кг.</t>
  </si>
  <si>
    <t>Виноград свежий 1 кг</t>
  </si>
  <si>
    <t>Апельсины, 1 кг</t>
  </si>
  <si>
    <t>Мандарины, 1 кг</t>
  </si>
  <si>
    <t>Яйцо столовое (категория С1), десяток</t>
  </si>
  <si>
    <t>город Енисейск на 31 декабря 2023г.</t>
  </si>
  <si>
    <t>город Енисейск на 31 января 2024г.</t>
  </si>
  <si>
    <t>город Енисейск на 29 февраля 2024г.</t>
  </si>
  <si>
    <t>город Енисейск на 31 марта  2024г.</t>
  </si>
  <si>
    <t>город Енисейск на 30 апреля  2024г.</t>
  </si>
  <si>
    <t>город Енисейск на 31 мая  2024г.</t>
  </si>
  <si>
    <t>город Енисейск на 30 июня  2024г.</t>
  </si>
  <si>
    <t>ИП Максимова, маг."Продукты", ул.Ленина, д. 158</t>
  </si>
  <si>
    <t>количество объектов</t>
  </si>
  <si>
    <t>Крупа пшеничная (сорт первый), 1 кг</t>
  </si>
  <si>
    <t>мин средняя</t>
  </si>
  <si>
    <t>макс средняя</t>
  </si>
  <si>
    <t>ИП Максимова, маг."Ладога", ул. Партизанский</t>
  </si>
  <si>
    <t>город Енисейск на 31 октября  2024г.</t>
  </si>
  <si>
    <t>город Енисейск на 31 декабря  2024г.</t>
  </si>
  <si>
    <t>Магазин  "Бирюса", ул. Куйбышева</t>
  </si>
  <si>
    <t>город Енисейск на 01 марта 2025г.</t>
  </si>
  <si>
    <t>город Енисейск на 01 февраля 2025г.</t>
  </si>
  <si>
    <t>город Енисейск на 01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</si>
</sst>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0\ _₽"/>
    <numFmt numFmtId="165" formatCode="#\ ##0.0"/>
    <numFmt numFmtId="166" formatCode="#\ ##0.00"/>
    <numFmt numFmtId="167" formatCode="#\ ##0.0\ _₽"/>
    <numFmt numFmtId="168" formatCode="#\ ##0.00_р_."/>
  </numFmts>
  <fonts count="5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8"/>
      <color theme="1"/>
      <name val="Cambria"/>
      <charset val="204"/>
    </font>
    <font>
      <sz val="8"/>
      <color indexed="8"/>
      <name val="Cambria"/>
      <charset val="204"/>
    </font>
    <font>
      <sz val="8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164" fontId="3" fillId="0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167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0" borderId="1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vertical="center"/>
    </xf>
    <xf numFmtId="167" fontId="2" fillId="0" borderId="11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" fillId="0" borderId="7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8" xfId="0" applyBorder="1"/>
    <xf numFmtId="0" fontId="0" fillId="0" borderId="15" xfId="0" applyBorder="1"/>
    <xf numFmtId="0" fontId="2" fillId="0" borderId="0" xfId="0" applyFont="1" applyFill="1" applyAlignment="1">
      <alignment horizontal="center"/>
    </xf>
    <xf numFmtId="0" fontId="0" fillId="0" borderId="22" xfId="0" applyBorder="1"/>
    <xf numFmtId="164" fontId="0" fillId="0" borderId="11" xfId="0" applyNumberFormat="1" applyBorder="1"/>
    <xf numFmtId="164" fontId="0" fillId="0" borderId="0" xfId="0" applyNumberFormat="1"/>
    <xf numFmtId="164" fontId="0" fillId="0" borderId="0" xfId="0" applyNumberFormat="1" applyFill="1"/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7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wrapText="1"/>
    </xf>
    <xf numFmtId="164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 wrapText="1"/>
    </xf>
    <xf numFmtId="166" fontId="2" fillId="4" borderId="11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top" wrapText="1"/>
    </xf>
    <xf numFmtId="168" fontId="2" fillId="4" borderId="11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vertical="center"/>
    </xf>
    <xf numFmtId="2" fontId="2" fillId="4" borderId="11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wrapText="1"/>
    </xf>
    <xf numFmtId="164" fontId="2" fillId="4" borderId="1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164" fontId="3" fillId="4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0" borderId="28" xfId="0" applyNumberFormat="1" applyFont="1" applyFill="1" applyBorder="1" applyAlignment="1">
      <alignment horizontal="center" vertical="center"/>
    </xf>
    <xf numFmtId="2" fontId="3" fillId="4" borderId="27" xfId="0" applyNumberFormat="1" applyFont="1" applyFill="1" applyBorder="1" applyAlignment="1">
      <alignment horizontal="center" vertical="center"/>
    </xf>
    <xf numFmtId="164" fontId="3" fillId="4" borderId="29" xfId="0" applyNumberFormat="1" applyFont="1" applyFill="1" applyBorder="1" applyAlignment="1">
      <alignment horizontal="center" vertical="center"/>
    </xf>
    <xf numFmtId="164" fontId="3" fillId="4" borderId="30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/>
    </xf>
    <xf numFmtId="165" fontId="3" fillId="2" borderId="31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wrapText="1"/>
    </xf>
    <xf numFmtId="164" fontId="2" fillId="4" borderId="27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2" fontId="2" fillId="4" borderId="27" xfId="0" applyNumberFormat="1" applyFont="1" applyFill="1" applyBorder="1" applyAlignment="1">
      <alignment horizontal="center" vertical="center"/>
    </xf>
    <xf numFmtId="164" fontId="2" fillId="4" borderId="32" xfId="0" applyNumberFormat="1" applyFont="1" applyFill="1" applyBorder="1" applyAlignment="1">
      <alignment horizontal="center" vertical="center"/>
    </xf>
    <xf numFmtId="2" fontId="2" fillId="4" borderId="27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166" fontId="2" fillId="4" borderId="27" xfId="0" applyNumberFormat="1" applyFont="1" applyFill="1" applyBorder="1" applyAlignment="1">
      <alignment horizontal="center" vertical="center"/>
    </xf>
    <xf numFmtId="164" fontId="2" fillId="4" borderId="29" xfId="0" applyNumberFormat="1" applyFont="1" applyFill="1" applyBorder="1" applyAlignment="1">
      <alignment horizontal="center" vertical="center"/>
    </xf>
    <xf numFmtId="164" fontId="2" fillId="4" borderId="30" xfId="0" applyNumberFormat="1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167" fontId="2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167" fontId="2" fillId="0" borderId="28" xfId="0" applyNumberFormat="1" applyFont="1" applyFill="1" applyBorder="1" applyAlignment="1">
      <alignment horizontal="center" vertical="center"/>
    </xf>
    <xf numFmtId="168" fontId="2" fillId="4" borderId="27" xfId="0" applyNumberFormat="1" applyFont="1" applyFill="1" applyBorder="1" applyAlignment="1">
      <alignment horizontal="center" vertical="center"/>
    </xf>
    <xf numFmtId="167" fontId="2" fillId="0" borderId="3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/>
    </xf>
    <xf numFmtId="164" fontId="2" fillId="4" borderId="17" xfId="0" applyNumberFormat="1" applyFont="1" applyFill="1" applyBorder="1" applyAlignment="1">
      <alignment vertical="center"/>
    </xf>
    <xf numFmtId="2" fontId="2" fillId="4" borderId="17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center" vertical="center"/>
    </xf>
    <xf numFmtId="2" fontId="2" fillId="0" borderId="3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64" fontId="3" fillId="0" borderId="3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85;&#1080;&#1090;&#1086;&#1088;&#1080;&#1085;&#1075;%2001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23"/>
      <sheetName val="01.01.2024"/>
      <sheetName val="01.02.2024"/>
      <sheetName val="01.03.2024"/>
      <sheetName val="01.04.2024"/>
      <sheetName val="01.05.2024"/>
      <sheetName val="01.06.2024"/>
      <sheetName val="01.08.2024"/>
      <sheetName val="01.09.2024"/>
      <sheetName val="01.10.2024"/>
      <sheetName val="01.11.2024"/>
      <sheetName val="01.12.2024"/>
      <sheetName val="01.01.2025"/>
      <sheetName val="01.02.2025 "/>
    </sheetNames>
    <sheetDataSet>
      <sheetData sheetId="0"/>
      <sheetData sheetId="1"/>
      <sheetData sheetId="2"/>
      <sheetData sheetId="3"/>
      <sheetData sheetId="4"/>
      <sheetData sheetId="5">
        <row r="8">
          <cell r="R8">
            <v>57.25</v>
          </cell>
        </row>
        <row r="9">
          <cell r="R9">
            <v>181.5</v>
          </cell>
        </row>
        <row r="10">
          <cell r="R10">
            <v>85</v>
          </cell>
        </row>
        <row r="11">
          <cell r="R11">
            <v>80</v>
          </cell>
        </row>
        <row r="12">
          <cell r="R12">
            <v>143.25</v>
          </cell>
        </row>
        <row r="13">
          <cell r="R13">
            <v>89</v>
          </cell>
        </row>
        <row r="14">
          <cell r="R14">
            <v>34</v>
          </cell>
        </row>
        <row r="15">
          <cell r="R15">
            <v>825</v>
          </cell>
        </row>
        <row r="16">
          <cell r="R16">
            <v>102</v>
          </cell>
        </row>
        <row r="17">
          <cell r="R17">
            <v>506.5</v>
          </cell>
        </row>
        <row r="18">
          <cell r="R18">
            <v>533.20000000000005</v>
          </cell>
        </row>
        <row r="19">
          <cell r="R19">
            <v>0</v>
          </cell>
        </row>
        <row r="20">
          <cell r="R20" t="str">
            <v>Х</v>
          </cell>
        </row>
        <row r="21">
          <cell r="R21" t="str">
            <v>Х</v>
          </cell>
        </row>
        <row r="22">
          <cell r="R22">
            <v>353</v>
          </cell>
        </row>
        <row r="23">
          <cell r="R23">
            <v>207.5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247.1</v>
          </cell>
        </row>
        <row r="27">
          <cell r="R27">
            <v>86</v>
          </cell>
        </row>
        <row r="28">
          <cell r="R28">
            <v>80</v>
          </cell>
        </row>
        <row r="29">
          <cell r="R29">
            <v>104.85</v>
          </cell>
        </row>
        <row r="30">
          <cell r="R30">
            <v>447.5</v>
          </cell>
        </row>
        <row r="31">
          <cell r="R31">
            <v>1108.3</v>
          </cell>
        </row>
        <row r="32">
          <cell r="R32">
            <v>110</v>
          </cell>
        </row>
        <row r="33">
          <cell r="R33">
            <v>296.7</v>
          </cell>
        </row>
        <row r="34">
          <cell r="R34">
            <v>703</v>
          </cell>
        </row>
        <row r="35">
          <cell r="R35">
            <v>42</v>
          </cell>
          <cell r="W35">
            <v>35</v>
          </cell>
          <cell r="AA35">
            <v>80</v>
          </cell>
        </row>
        <row r="36">
          <cell r="R36">
            <v>49</v>
          </cell>
          <cell r="W36">
            <v>38</v>
          </cell>
          <cell r="AA36">
            <v>35</v>
          </cell>
        </row>
        <row r="37">
          <cell r="R37">
            <v>69</v>
          </cell>
          <cell r="W37">
            <v>62</v>
          </cell>
          <cell r="AA37">
            <v>60</v>
          </cell>
        </row>
        <row r="38">
          <cell r="R38">
            <v>69</v>
          </cell>
          <cell r="W38">
            <v>55</v>
          </cell>
          <cell r="AA38">
            <v>76.5</v>
          </cell>
        </row>
        <row r="39">
          <cell r="R39">
            <v>188</v>
          </cell>
          <cell r="W39">
            <v>320</v>
          </cell>
          <cell r="AA39">
            <v>285</v>
          </cell>
        </row>
        <row r="40">
          <cell r="R40">
            <v>0</v>
          </cell>
          <cell r="W40">
            <v>370</v>
          </cell>
          <cell r="AA40">
            <v>435</v>
          </cell>
        </row>
        <row r="41">
          <cell r="R41">
            <v>0</v>
          </cell>
          <cell r="W41">
            <v>390</v>
          </cell>
          <cell r="AA41">
            <v>370</v>
          </cell>
        </row>
        <row r="42">
          <cell r="R42">
            <v>225</v>
          </cell>
          <cell r="W42">
            <v>140</v>
          </cell>
          <cell r="AA42">
            <v>230</v>
          </cell>
        </row>
        <row r="43">
          <cell r="R43">
            <v>216</v>
          </cell>
          <cell r="W43">
            <v>180</v>
          </cell>
          <cell r="AA43">
            <v>198</v>
          </cell>
        </row>
        <row r="44">
          <cell r="R44" t="str">
            <v>х</v>
          </cell>
          <cell r="W44">
            <v>550</v>
          </cell>
          <cell r="AA44">
            <v>635</v>
          </cell>
        </row>
        <row r="45">
          <cell r="R45">
            <v>248</v>
          </cell>
          <cell r="W45">
            <v>180</v>
          </cell>
          <cell r="AA45">
            <v>245</v>
          </cell>
        </row>
        <row r="46">
          <cell r="R46">
            <v>244</v>
          </cell>
          <cell r="W46">
            <v>245</v>
          </cell>
          <cell r="AA46">
            <v>325</v>
          </cell>
        </row>
        <row r="47">
          <cell r="R47">
            <v>140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70.5</v>
          </cell>
          <cell r="I8">
            <v>58</v>
          </cell>
          <cell r="N8">
            <v>85</v>
          </cell>
        </row>
        <row r="9">
          <cell r="E9">
            <v>116</v>
          </cell>
          <cell r="I9">
            <v>128.1</v>
          </cell>
          <cell r="N9">
            <v>99</v>
          </cell>
        </row>
        <row r="10">
          <cell r="E10">
            <v>58</v>
          </cell>
          <cell r="I10">
            <v>61</v>
          </cell>
          <cell r="N10">
            <v>99</v>
          </cell>
        </row>
        <row r="11">
          <cell r="E11">
            <v>50</v>
          </cell>
          <cell r="I11">
            <v>66</v>
          </cell>
          <cell r="N11">
            <v>99</v>
          </cell>
        </row>
        <row r="12">
          <cell r="E12">
            <v>65</v>
          </cell>
          <cell r="I12">
            <v>58</v>
          </cell>
          <cell r="N12">
            <v>78</v>
          </cell>
        </row>
        <row r="13">
          <cell r="E13">
            <v>143</v>
          </cell>
          <cell r="I13">
            <v>133</v>
          </cell>
          <cell r="N13">
            <v>214.5</v>
          </cell>
        </row>
        <row r="14">
          <cell r="E14">
            <v>89</v>
          </cell>
          <cell r="I14">
            <v>88</v>
          </cell>
          <cell r="N14">
            <v>89</v>
          </cell>
        </row>
        <row r="15">
          <cell r="E15">
            <v>27.5</v>
          </cell>
          <cell r="I15">
            <v>25</v>
          </cell>
          <cell r="N15">
            <v>40</v>
          </cell>
        </row>
        <row r="16">
          <cell r="E16">
            <v>700</v>
          </cell>
          <cell r="I16">
            <v>630</v>
          </cell>
          <cell r="N16">
            <v>900</v>
          </cell>
        </row>
        <row r="17">
          <cell r="E17">
            <v>0</v>
          </cell>
          <cell r="I17">
            <v>0</v>
          </cell>
          <cell r="N17">
            <v>130</v>
          </cell>
        </row>
        <row r="18">
          <cell r="E18">
            <v>500.5</v>
          </cell>
          <cell r="I18">
            <v>440</v>
          </cell>
          <cell r="N18">
            <v>0</v>
          </cell>
        </row>
        <row r="19">
          <cell r="E19">
            <v>503.5</v>
          </cell>
          <cell r="I19">
            <v>369</v>
          </cell>
          <cell r="N19">
            <v>499</v>
          </cell>
        </row>
        <row r="20">
          <cell r="E20">
            <v>1380</v>
          </cell>
          <cell r="I20">
            <v>0</v>
          </cell>
          <cell r="N20" t="str">
            <v>Х</v>
          </cell>
        </row>
        <row r="21">
          <cell r="E21" t="str">
            <v>Х</v>
          </cell>
          <cell r="I21" t="str">
            <v>Х</v>
          </cell>
          <cell r="N21" t="str">
            <v>Х</v>
          </cell>
        </row>
        <row r="22">
          <cell r="E22" t="e">
            <v>#VALUE!</v>
          </cell>
          <cell r="I22" t="str">
            <v>Х</v>
          </cell>
          <cell r="N22" t="str">
            <v>Х</v>
          </cell>
        </row>
        <row r="23">
          <cell r="E23">
            <v>250</v>
          </cell>
          <cell r="I23">
            <v>0</v>
          </cell>
          <cell r="N23">
            <v>0</v>
          </cell>
        </row>
        <row r="24">
          <cell r="E24">
            <v>810.5</v>
          </cell>
          <cell r="I24">
            <v>205</v>
          </cell>
          <cell r="N24">
            <v>880</v>
          </cell>
        </row>
        <row r="25">
          <cell r="E25">
            <v>0</v>
          </cell>
          <cell r="I25">
            <v>1088</v>
          </cell>
          <cell r="N25">
            <v>0</v>
          </cell>
        </row>
        <row r="26">
          <cell r="E26" t="str">
            <v>х</v>
          </cell>
          <cell r="I26">
            <v>378</v>
          </cell>
          <cell r="N26">
            <v>0</v>
          </cell>
        </row>
        <row r="27">
          <cell r="E27">
            <v>156.5</v>
          </cell>
          <cell r="I27">
            <v>123.5</v>
          </cell>
          <cell r="N27">
            <v>132</v>
          </cell>
        </row>
        <row r="28">
          <cell r="E28">
            <v>102</v>
          </cell>
          <cell r="I28">
            <v>96</v>
          </cell>
          <cell r="N28">
            <v>102</v>
          </cell>
        </row>
        <row r="29">
          <cell r="E29">
            <v>92</v>
          </cell>
          <cell r="I29">
            <v>114</v>
          </cell>
          <cell r="N29">
            <v>92</v>
          </cell>
        </row>
        <row r="30">
          <cell r="E30">
            <v>121</v>
          </cell>
          <cell r="I30">
            <v>125</v>
          </cell>
          <cell r="N30">
            <v>110</v>
          </cell>
        </row>
        <row r="31">
          <cell r="E31">
            <v>0</v>
          </cell>
          <cell r="I31">
            <v>590</v>
          </cell>
          <cell r="N31">
            <v>0</v>
          </cell>
        </row>
        <row r="32">
          <cell r="E32">
            <v>1411</v>
          </cell>
          <cell r="I32">
            <v>1316</v>
          </cell>
          <cell r="N32">
            <v>1444</v>
          </cell>
        </row>
        <row r="33">
          <cell r="E33">
            <v>126</v>
          </cell>
          <cell r="I33">
            <v>131</v>
          </cell>
          <cell r="N33" t="str">
            <v>х</v>
          </cell>
        </row>
        <row r="34">
          <cell r="E34">
            <v>450</v>
          </cell>
          <cell r="I34">
            <v>461</v>
          </cell>
          <cell r="N34">
            <v>0</v>
          </cell>
        </row>
        <row r="35">
          <cell r="E35">
            <v>842</v>
          </cell>
          <cell r="I35">
            <v>591</v>
          </cell>
          <cell r="N35">
            <v>0</v>
          </cell>
        </row>
        <row r="36">
          <cell r="E36">
            <v>0</v>
          </cell>
          <cell r="I36">
            <v>60</v>
          </cell>
          <cell r="N36">
            <v>0</v>
          </cell>
        </row>
        <row r="37">
          <cell r="E37">
            <v>47</v>
          </cell>
          <cell r="I37">
            <v>60</v>
          </cell>
          <cell r="N37">
            <v>60</v>
          </cell>
        </row>
        <row r="38">
          <cell r="E38">
            <v>0</v>
          </cell>
          <cell r="I38">
            <v>56</v>
          </cell>
          <cell r="N38">
            <v>0</v>
          </cell>
        </row>
        <row r="39">
          <cell r="E39" t="str">
            <v>Х</v>
          </cell>
          <cell r="I39">
            <v>152</v>
          </cell>
          <cell r="N39" t="str">
            <v>х</v>
          </cell>
        </row>
        <row r="40">
          <cell r="E40">
            <v>0</v>
          </cell>
          <cell r="I40">
            <v>245</v>
          </cell>
          <cell r="N40">
            <v>0</v>
          </cell>
        </row>
        <row r="41">
          <cell r="E41">
            <v>0</v>
          </cell>
          <cell r="I41">
            <v>377</v>
          </cell>
          <cell r="N41">
            <v>0</v>
          </cell>
        </row>
        <row r="42">
          <cell r="E42" t="str">
            <v>Х</v>
          </cell>
          <cell r="I42" t="str">
            <v>Х</v>
          </cell>
          <cell r="N42" t="str">
            <v>х</v>
          </cell>
        </row>
        <row r="43">
          <cell r="E43">
            <v>207.5</v>
          </cell>
          <cell r="I43">
            <v>206</v>
          </cell>
          <cell r="N43">
            <v>260</v>
          </cell>
        </row>
        <row r="44">
          <cell r="E44" t="str">
            <v>Х</v>
          </cell>
          <cell r="I44">
            <v>225</v>
          </cell>
          <cell r="N44">
            <v>198</v>
          </cell>
        </row>
        <row r="45">
          <cell r="E45" t="str">
            <v>х</v>
          </cell>
          <cell r="I45" t="str">
            <v>Х</v>
          </cell>
          <cell r="N45" t="str">
            <v>х</v>
          </cell>
        </row>
        <row r="46">
          <cell r="E46">
            <v>260</v>
          </cell>
          <cell r="I46">
            <v>297</v>
          </cell>
          <cell r="N46">
            <v>360</v>
          </cell>
        </row>
        <row r="47">
          <cell r="E47">
            <v>299</v>
          </cell>
          <cell r="I47">
            <v>374</v>
          </cell>
          <cell r="N47">
            <v>0</v>
          </cell>
        </row>
        <row r="48">
          <cell r="E48">
            <v>140</v>
          </cell>
          <cell r="I48">
            <v>111</v>
          </cell>
          <cell r="N48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G1" workbookViewId="0">
      <selection activeCell="AE43" sqref="AE43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37"/>
      <c r="AB2" s="37"/>
    </row>
    <row r="3" spans="1:32" ht="15.6">
      <c r="A3" s="131" t="s">
        <v>2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3"/>
      <c r="AB3" s="3"/>
    </row>
    <row r="4" spans="1:32" ht="15" customHeigh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5" t="s">
        <v>7</v>
      </c>
      <c r="V4" s="137"/>
      <c r="W4" s="137"/>
      <c r="X4" s="137"/>
      <c r="Y4" s="137"/>
      <c r="Z4" s="137"/>
      <c r="AA4" s="137"/>
      <c r="AB4" s="137"/>
      <c r="AC4" s="138"/>
    </row>
    <row r="5" spans="1:32" ht="45" customHeight="1">
      <c r="A5" s="143"/>
      <c r="B5" s="143"/>
      <c r="C5" s="139" t="s">
        <v>8</v>
      </c>
      <c r="D5" s="140"/>
      <c r="E5" s="140"/>
      <c r="F5" s="141"/>
      <c r="G5" s="139" t="s">
        <v>9</v>
      </c>
      <c r="H5" s="140"/>
      <c r="I5" s="140"/>
      <c r="J5" s="141"/>
      <c r="K5" s="29"/>
      <c r="L5" s="139" t="s">
        <v>10</v>
      </c>
      <c r="M5" s="140"/>
      <c r="N5" s="140"/>
      <c r="O5" s="141"/>
      <c r="P5" s="139" t="s">
        <v>11</v>
      </c>
      <c r="Q5" s="140"/>
      <c r="R5" s="140"/>
      <c r="S5" s="141"/>
      <c r="T5" s="29"/>
      <c r="U5" s="139" t="s">
        <v>12</v>
      </c>
      <c r="V5" s="140"/>
      <c r="W5" s="140"/>
      <c r="X5" s="141"/>
      <c r="Y5" s="139" t="s">
        <v>13</v>
      </c>
      <c r="Z5" s="140"/>
      <c r="AA5" s="140"/>
      <c r="AB5" s="141"/>
      <c r="AC5" s="49"/>
    </row>
    <row r="6" spans="1:32" ht="68.25" customHeight="1">
      <c r="A6" s="144"/>
      <c r="B6" s="144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48</v>
      </c>
      <c r="D8" s="14">
        <v>61</v>
      </c>
      <c r="E8" s="14">
        <f>(C8+D8)/2</f>
        <v>54.5</v>
      </c>
      <c r="F8" s="19" t="e">
        <f>(E8/#REF!)*100</f>
        <v>#REF!</v>
      </c>
      <c r="G8" s="20">
        <v>48.1</v>
      </c>
      <c r="H8" s="20">
        <v>50.5</v>
      </c>
      <c r="I8" s="20">
        <f>(G8+H8)/2</f>
        <v>49.3</v>
      </c>
      <c r="J8" s="32" t="e">
        <f>(I8/#REF!)*100</f>
        <v>#REF!</v>
      </c>
      <c r="K8" s="33">
        <v>100</v>
      </c>
      <c r="L8" s="20">
        <v>65</v>
      </c>
      <c r="M8" s="20">
        <v>95</v>
      </c>
      <c r="N8" s="20">
        <f>(L8+M8)/2</f>
        <v>80</v>
      </c>
      <c r="O8" s="32" t="e">
        <f>(N8/#REF!)*100</f>
        <v>#REF!</v>
      </c>
      <c r="P8" s="20">
        <v>56</v>
      </c>
      <c r="Q8" s="20">
        <v>66</v>
      </c>
      <c r="R8" s="20">
        <v>59.5</v>
      </c>
      <c r="S8" s="22" t="e">
        <f>(R8/#REF!)*100</f>
        <v>#REF!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120</v>
      </c>
      <c r="D9" s="14">
        <v>120</v>
      </c>
      <c r="E9" s="14">
        <f t="shared" ref="E9:E47" si="0">(C9+D9)/2</f>
        <v>120</v>
      </c>
      <c r="F9" s="19" t="e">
        <f>(E9/#REF!)*100</f>
        <v>#REF!</v>
      </c>
      <c r="G9" s="20">
        <v>103.6</v>
      </c>
      <c r="H9" s="22">
        <v>128.1</v>
      </c>
      <c r="I9" s="20">
        <f t="shared" ref="I9:I46" si="1">(G9+H9)/2</f>
        <v>115.85</v>
      </c>
      <c r="J9" s="32" t="e">
        <f>(I9/#REF!)*100</f>
        <v>#REF!</v>
      </c>
      <c r="K9" s="33">
        <v>100</v>
      </c>
      <c r="L9" s="20">
        <v>99</v>
      </c>
      <c r="M9" s="20">
        <v>99</v>
      </c>
      <c r="N9" s="20">
        <f t="shared" ref="N9:N47" si="2">(L9+M9)/2</f>
        <v>99</v>
      </c>
      <c r="O9" s="32" t="e">
        <f>(N9/#REF!)*100</f>
        <v>#REF!</v>
      </c>
      <c r="P9" s="20">
        <v>181.5</v>
      </c>
      <c r="Q9" s="20">
        <v>181.5</v>
      </c>
      <c r="R9" s="20">
        <f t="shared" ref="R9:R47" si="3">(P9+Q9)/2</f>
        <v>181.5</v>
      </c>
      <c r="S9" s="22" t="e">
        <f>(R9/#REF!)*100</f>
        <v>#REF!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 t="e">
        <f>(E10/#REF!)*100</f>
        <v>#REF!</v>
      </c>
      <c r="G10" s="20">
        <v>76</v>
      </c>
      <c r="H10" s="20">
        <v>76</v>
      </c>
      <c r="I10" s="20">
        <f t="shared" si="1"/>
        <v>76</v>
      </c>
      <c r="J10" s="32" t="e">
        <f>(I10/#REF!)*100</f>
        <v>#REF!</v>
      </c>
      <c r="K10" s="33">
        <v>100</v>
      </c>
      <c r="L10" s="20">
        <v>99</v>
      </c>
      <c r="M10" s="20">
        <v>99</v>
      </c>
      <c r="N10" s="20">
        <f t="shared" si="2"/>
        <v>99</v>
      </c>
      <c r="O10" s="32" t="e">
        <f>(N10/#REF!)*100</f>
        <v>#REF!</v>
      </c>
      <c r="P10" s="20">
        <v>121.25</v>
      </c>
      <c r="Q10" s="20">
        <v>121.25</v>
      </c>
      <c r="R10" s="20">
        <f t="shared" si="3"/>
        <v>121.25</v>
      </c>
      <c r="S10" s="22" t="e">
        <f>(R10/#REF!)*100</f>
        <v>#REF!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60</v>
      </c>
      <c r="D11" s="14">
        <v>60</v>
      </c>
      <c r="E11" s="14">
        <f t="shared" si="0"/>
        <v>60</v>
      </c>
      <c r="F11" s="19" t="e">
        <f>(E11/#REF!)*100</f>
        <v>#REF!</v>
      </c>
      <c r="G11" s="20">
        <v>57</v>
      </c>
      <c r="H11" s="20">
        <v>57</v>
      </c>
      <c r="I11" s="20">
        <f t="shared" si="1"/>
        <v>57</v>
      </c>
      <c r="J11" s="32" t="e">
        <f>(I11/#REF!)*100</f>
        <v>#REF!</v>
      </c>
      <c r="K11" s="33">
        <v>100</v>
      </c>
      <c r="L11" s="20">
        <v>72</v>
      </c>
      <c r="M11" s="20">
        <v>72</v>
      </c>
      <c r="N11" s="20">
        <f t="shared" si="2"/>
        <v>72</v>
      </c>
      <c r="O11" s="32" t="e">
        <f>(N11/#REF!)*100</f>
        <v>#REF!</v>
      </c>
      <c r="P11" s="20">
        <v>66</v>
      </c>
      <c r="Q11" s="20">
        <v>66</v>
      </c>
      <c r="R11" s="20">
        <f t="shared" si="3"/>
        <v>66</v>
      </c>
      <c r="S11" s="22" t="e">
        <f>(R11/#REF!)*100</f>
        <v>#REF!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131</v>
      </c>
      <c r="D12" s="14">
        <v>133.30000000000001</v>
      </c>
      <c r="E12" s="14">
        <f t="shared" si="0"/>
        <v>132.15</v>
      </c>
      <c r="F12" s="19" t="e">
        <f>(E12/#REF!)*100</f>
        <v>#REF!</v>
      </c>
      <c r="G12" s="20">
        <v>137.80000000000001</v>
      </c>
      <c r="H12" s="20">
        <v>139</v>
      </c>
      <c r="I12" s="20">
        <f t="shared" si="1"/>
        <v>138.4</v>
      </c>
      <c r="J12" s="32" t="e">
        <f>(I12/#REF!)*100</f>
        <v>#REF!</v>
      </c>
      <c r="K12" s="33">
        <v>100</v>
      </c>
      <c r="L12" s="20">
        <v>158</v>
      </c>
      <c r="M12" s="20">
        <v>195</v>
      </c>
      <c r="N12" s="20">
        <f t="shared" si="2"/>
        <v>176.5</v>
      </c>
      <c r="O12" s="32" t="e">
        <f>(N12/#REF!)*100</f>
        <v>#REF!</v>
      </c>
      <c r="P12" s="20">
        <v>150</v>
      </c>
      <c r="Q12" s="20">
        <v>153</v>
      </c>
      <c r="R12" s="20">
        <f t="shared" si="3"/>
        <v>151.5</v>
      </c>
      <c r="S12" s="22" t="e">
        <f>(R12/#REF!)*100</f>
        <v>#REF!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90</v>
      </c>
      <c r="D13" s="14">
        <v>90</v>
      </c>
      <c r="E13" s="14">
        <f t="shared" si="0"/>
        <v>90</v>
      </c>
      <c r="F13" s="19" t="e">
        <f>(E13/#REF!)*100</f>
        <v>#REF!</v>
      </c>
      <c r="G13" s="20">
        <v>82.5</v>
      </c>
      <c r="H13" s="20">
        <v>82.5</v>
      </c>
      <c r="I13" s="20">
        <f t="shared" si="1"/>
        <v>82.5</v>
      </c>
      <c r="J13" s="32" t="e">
        <f>(I13/#REF!)*100</f>
        <v>#REF!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 t="e">
        <f>(N13/#REF!)*100</f>
        <v>#REF!</v>
      </c>
      <c r="P13" s="20">
        <v>108</v>
      </c>
      <c r="Q13" s="20">
        <v>108</v>
      </c>
      <c r="R13" s="20">
        <f t="shared" si="3"/>
        <v>108</v>
      </c>
      <c r="S13" s="22" t="e">
        <f>(R13/#REF!)*100</f>
        <v>#REF!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25</v>
      </c>
      <c r="E14" s="14">
        <f t="shared" si="0"/>
        <v>22.5</v>
      </c>
      <c r="F14" s="19" t="e">
        <f>(E14/#REF!)*100</f>
        <v>#REF!</v>
      </c>
      <c r="G14" s="20">
        <v>21.3</v>
      </c>
      <c r="H14" s="20">
        <v>28.7</v>
      </c>
      <c r="I14" s="20">
        <f t="shared" si="1"/>
        <v>25</v>
      </c>
      <c r="J14" s="32" t="e">
        <f>(I14/#REF!)*100</f>
        <v>#REF!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 t="e">
        <f>(N14/#REF!)*100</f>
        <v>#REF!</v>
      </c>
      <c r="P14" s="20">
        <v>29</v>
      </c>
      <c r="Q14" s="20">
        <v>39</v>
      </c>
      <c r="R14" s="20">
        <f t="shared" si="3"/>
        <v>34</v>
      </c>
      <c r="S14" s="22" t="e">
        <f>(R14/#REF!)*100</f>
        <v>#REF!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548</v>
      </c>
      <c r="D15" s="21">
        <v>1577.8</v>
      </c>
      <c r="E15" s="21">
        <f t="shared" si="0"/>
        <v>1062.9000000000001</v>
      </c>
      <c r="F15" s="19" t="e">
        <f>(E15/#REF!)*100</f>
        <v>#REF!</v>
      </c>
      <c r="G15" s="20">
        <v>520</v>
      </c>
      <c r="H15" s="20">
        <v>520</v>
      </c>
      <c r="I15" s="20">
        <f t="shared" si="1"/>
        <v>520</v>
      </c>
      <c r="J15" s="32" t="e">
        <f>(I15/#REF!)*100</f>
        <v>#REF!</v>
      </c>
      <c r="K15" s="33">
        <v>100</v>
      </c>
      <c r="L15" s="20">
        <v>600</v>
      </c>
      <c r="M15" s="20">
        <v>600</v>
      </c>
      <c r="N15" s="20">
        <f t="shared" si="2"/>
        <v>600</v>
      </c>
      <c r="O15" s="32" t="e">
        <f>(N15/#REF!)*100</f>
        <v>#REF!</v>
      </c>
      <c r="P15" s="20">
        <v>570</v>
      </c>
      <c r="Q15" s="20">
        <v>1295</v>
      </c>
      <c r="R15" s="20">
        <f t="shared" si="3"/>
        <v>932.5</v>
      </c>
      <c r="S15" s="22" t="e">
        <f>(R15/#REF!)*100</f>
        <v>#REF!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f t="shared" si="0"/>
        <v>83</v>
      </c>
      <c r="F16" s="19" t="e">
        <f>(E16/#REF!)*100</f>
        <v>#REF!</v>
      </c>
      <c r="G16" s="20">
        <v>84.5</v>
      </c>
      <c r="H16" s="20">
        <v>84.5</v>
      </c>
      <c r="I16" s="20">
        <f t="shared" si="1"/>
        <v>84.5</v>
      </c>
      <c r="J16" s="32" t="e">
        <f>(I16/#REF!)*100</f>
        <v>#REF!</v>
      </c>
      <c r="K16" s="33">
        <v>100</v>
      </c>
      <c r="L16" s="34"/>
      <c r="M16" s="34"/>
      <c r="N16" s="20">
        <f t="shared" si="2"/>
        <v>0</v>
      </c>
      <c r="O16" s="32" t="e">
        <f>(N16/#REF!)*100</f>
        <v>#REF!</v>
      </c>
      <c r="P16" s="20">
        <v>88</v>
      </c>
      <c r="Q16" s="20">
        <v>88</v>
      </c>
      <c r="R16" s="20">
        <f t="shared" si="3"/>
        <v>88</v>
      </c>
      <c r="S16" s="22" t="e">
        <f>(R16/#REF!)*100</f>
        <v>#REF!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/>
      <c r="D17" s="14"/>
      <c r="E17" s="14">
        <f t="shared" si="0"/>
        <v>0</v>
      </c>
      <c r="F17" s="19" t="e">
        <f>(E17/#REF!)*100</f>
        <v>#REF!</v>
      </c>
      <c r="G17" s="20"/>
      <c r="H17" s="20"/>
      <c r="I17" s="20">
        <f t="shared" si="1"/>
        <v>0</v>
      </c>
      <c r="J17" s="32" t="e">
        <f>(I17/#REF!)*100</f>
        <v>#REF!</v>
      </c>
      <c r="K17" s="33">
        <v>100</v>
      </c>
      <c r="L17" s="20"/>
      <c r="M17" s="20"/>
      <c r="N17" s="20"/>
      <c r="O17" s="32" t="e">
        <f>(N17/#REF!)*100</f>
        <v>#REF!</v>
      </c>
      <c r="P17" s="20"/>
      <c r="Q17" s="20"/>
      <c r="R17" s="20">
        <f t="shared" si="3"/>
        <v>0</v>
      </c>
      <c r="S17" s="22" t="e">
        <f>(R17/#REF!)*100</f>
        <v>#REF!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660</v>
      </c>
      <c r="D18" s="14">
        <v>850</v>
      </c>
      <c r="E18" s="14">
        <f t="shared" si="0"/>
        <v>755</v>
      </c>
      <c r="F18" s="19" t="e">
        <f>(E18/#REF!)*100</f>
        <v>#REF!</v>
      </c>
      <c r="G18" s="20">
        <v>477.1</v>
      </c>
      <c r="H18" s="20">
        <v>697.1</v>
      </c>
      <c r="I18" s="20">
        <f t="shared" si="1"/>
        <v>587.1</v>
      </c>
      <c r="J18" s="32" t="e">
        <f>(I18/#REF!)*100</f>
        <v>#REF!</v>
      </c>
      <c r="K18" s="33">
        <v>100</v>
      </c>
      <c r="L18" s="22">
        <v>677.1</v>
      </c>
      <c r="M18" s="22">
        <v>677.1</v>
      </c>
      <c r="N18" s="22">
        <f t="shared" si="2"/>
        <v>677.1</v>
      </c>
      <c r="O18" s="32" t="e">
        <f>(N18/#REF!)*100</f>
        <v>#REF!</v>
      </c>
      <c r="P18" s="20">
        <v>555</v>
      </c>
      <c r="Q18" s="20">
        <v>825.7</v>
      </c>
      <c r="R18" s="20">
        <f t="shared" si="3"/>
        <v>690.35</v>
      </c>
      <c r="S18" s="22" t="e">
        <f>(R18/#REF!)*100</f>
        <v>#REF!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(E19/#REF!)*100</f>
        <v>#REF!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(N19/#REF!)*100</f>
        <v>#VALUE!</v>
      </c>
      <c r="P19" s="20"/>
      <c r="Q19" s="20"/>
      <c r="R19" s="20">
        <f t="shared" si="3"/>
        <v>0</v>
      </c>
      <c r="S19" s="22" t="e">
        <f>(R19/#REF!)*100</f>
        <v>#REF!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(E20/#REF!)*100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(N20/#REF!)*100</f>
        <v>#VALUE!</v>
      </c>
      <c r="P20" s="20" t="s">
        <v>20</v>
      </c>
      <c r="Q20" s="20" t="s">
        <v>20</v>
      </c>
      <c r="R20" s="20" t="s">
        <v>20</v>
      </c>
      <c r="S20" s="22" t="e">
        <f>(R20/#REF!)*100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(E21/#REF!)*100</f>
        <v>#REF!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(N21/#REF!)*100</f>
        <v>#VALUE!</v>
      </c>
      <c r="P21" s="20" t="s">
        <v>20</v>
      </c>
      <c r="Q21" s="20" t="s">
        <v>20</v>
      </c>
      <c r="R21" s="20" t="s">
        <v>20</v>
      </c>
      <c r="S21" s="22" t="e">
        <f>(R21/#REF!)*100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/>
      <c r="D22" s="14"/>
      <c r="E22" s="14">
        <f t="shared" si="0"/>
        <v>0</v>
      </c>
      <c r="F22" s="19" t="e">
        <f>(E22/#REF!)*100</f>
        <v>#REF!</v>
      </c>
      <c r="G22" s="62"/>
      <c r="H22" s="62"/>
      <c r="I22" s="20">
        <f>(G22+H22)/2</f>
        <v>0</v>
      </c>
      <c r="J22" s="32" t="e">
        <f>(I22/#REF!)*100</f>
        <v>#REF!</v>
      </c>
      <c r="K22" s="33">
        <v>0</v>
      </c>
      <c r="L22" s="20"/>
      <c r="M22" s="20"/>
      <c r="N22" s="20"/>
      <c r="O22" s="32" t="e">
        <f>(N22/#REF!)*100</f>
        <v>#REF!</v>
      </c>
      <c r="P22" s="20">
        <v>333</v>
      </c>
      <c r="Q22" s="20">
        <v>333</v>
      </c>
      <c r="R22" s="20">
        <f t="shared" si="3"/>
        <v>333</v>
      </c>
      <c r="S22" s="22" t="e">
        <f>(R22/#REF!)*100</f>
        <v>#REF!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190</v>
      </c>
      <c r="D23" s="25">
        <v>501</v>
      </c>
      <c r="E23" s="14">
        <f t="shared" si="0"/>
        <v>345.5</v>
      </c>
      <c r="F23" s="19" t="e">
        <f>(E23/#REF!)*100</f>
        <v>#REF!</v>
      </c>
      <c r="G23" s="63">
        <v>103</v>
      </c>
      <c r="H23" s="63">
        <v>172</v>
      </c>
      <c r="I23" s="20">
        <f t="shared" si="1"/>
        <v>137.5</v>
      </c>
      <c r="J23" s="32" t="e">
        <f>(I23/#REF!)*100</f>
        <v>#REF!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 t="e">
        <f>(N23/#REF!)*100</f>
        <v>#REF!</v>
      </c>
      <c r="P23" s="20">
        <v>133</v>
      </c>
      <c r="Q23" s="20">
        <v>175</v>
      </c>
      <c r="R23" s="20">
        <f t="shared" si="3"/>
        <v>154</v>
      </c>
      <c r="S23" s="22" t="e">
        <f>(R23/#REF!)*100</f>
        <v>#REF!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(E24/#REF!)*100</f>
        <v>#REF!</v>
      </c>
      <c r="G24" s="20">
        <v>423</v>
      </c>
      <c r="H24" s="20">
        <v>423</v>
      </c>
      <c r="I24" s="20">
        <f t="shared" si="1"/>
        <v>423</v>
      </c>
      <c r="J24" s="32" t="e">
        <f>(I24/#REF!)*100</f>
        <v>#REF!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(N24/#REF!)*100</f>
        <v>#REF!</v>
      </c>
      <c r="P24" s="20"/>
      <c r="Q24" s="20"/>
      <c r="R24" s="20">
        <f t="shared" si="3"/>
        <v>0</v>
      </c>
      <c r="S24" s="22" t="e">
        <f>(R24/#REF!)*100</f>
        <v>#REF!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(E25/#REF!)*100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(N25/#REF!)*100</f>
        <v>#REF!</v>
      </c>
      <c r="P25" s="20"/>
      <c r="Q25" s="20"/>
      <c r="R25" s="20">
        <f t="shared" si="3"/>
        <v>0</v>
      </c>
      <c r="S25" s="22" t="e">
        <f>(R25/#REF!)*100</f>
        <v>#REF!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111.4</v>
      </c>
      <c r="D26" s="14">
        <v>263.2</v>
      </c>
      <c r="E26" s="14">
        <f t="shared" si="0"/>
        <v>187.3</v>
      </c>
      <c r="F26" s="19" t="e">
        <f>(E26/#REF!)*100</f>
        <v>#REF!</v>
      </c>
      <c r="G26" s="20">
        <v>105.7</v>
      </c>
      <c r="H26" s="20">
        <v>221.3</v>
      </c>
      <c r="I26" s="20">
        <f t="shared" si="1"/>
        <v>163.5</v>
      </c>
      <c r="J26" s="32" t="e">
        <f>(I26/#REF!)*100</f>
        <v>#REF!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 t="e">
        <f>(N26/#REF!)*100</f>
        <v>#REF!</v>
      </c>
      <c r="P26" s="20">
        <v>202.4</v>
      </c>
      <c r="Q26" s="20">
        <v>340</v>
      </c>
      <c r="R26" s="20">
        <f t="shared" si="3"/>
        <v>271.2</v>
      </c>
      <c r="S26" s="22" t="e">
        <f>(R26/#REF!)*100</f>
        <v>#REF!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 t="e">
        <f>(E27/#REF!)*100</f>
        <v>#REF!</v>
      </c>
      <c r="G27" s="20">
        <v>72</v>
      </c>
      <c r="H27" s="20">
        <v>76</v>
      </c>
      <c r="I27" s="20">
        <f t="shared" si="1"/>
        <v>74</v>
      </c>
      <c r="J27" s="32" t="e">
        <f>(I27/#REF!)*100</f>
        <v>#REF!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 t="e">
        <f>(N27/#REF!)*100</f>
        <v>#REF!</v>
      </c>
      <c r="P27" s="20">
        <v>86</v>
      </c>
      <c r="Q27" s="20">
        <v>86</v>
      </c>
      <c r="R27" s="20">
        <f t="shared" si="3"/>
        <v>86</v>
      </c>
      <c r="S27" s="22" t="e">
        <f>(R27/#REF!)*100</f>
        <v>#REF!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 t="e">
        <f>(E28/#REF!)*100</f>
        <v>#REF!</v>
      </c>
      <c r="G28" s="20">
        <v>70</v>
      </c>
      <c r="H28" s="20">
        <v>70</v>
      </c>
      <c r="I28" s="20">
        <f t="shared" si="1"/>
        <v>70</v>
      </c>
      <c r="J28" s="32" t="e">
        <f>(I28/#REF!)*100</f>
        <v>#REF!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 t="e">
        <f>(N28/#REF!)*100</f>
        <v>#REF!</v>
      </c>
      <c r="P28" s="20">
        <v>80</v>
      </c>
      <c r="Q28" s="20">
        <v>80</v>
      </c>
      <c r="R28" s="20">
        <f t="shared" si="3"/>
        <v>80</v>
      </c>
      <c r="S28" s="22" t="e">
        <f>(R28/#REF!)*100</f>
        <v>#REF!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80</v>
      </c>
      <c r="D29" s="14">
        <v>108</v>
      </c>
      <c r="E29" s="14">
        <f t="shared" si="0"/>
        <v>94</v>
      </c>
      <c r="F29" s="19" t="e">
        <f>(E29/#REF!)*100</f>
        <v>#REF!</v>
      </c>
      <c r="G29" s="20">
        <v>66</v>
      </c>
      <c r="H29" s="20">
        <v>101.2</v>
      </c>
      <c r="I29" s="20">
        <f t="shared" si="1"/>
        <v>83.6</v>
      </c>
      <c r="J29" s="32" t="e">
        <f>(I29/#REF!)*100</f>
        <v>#REF!</v>
      </c>
      <c r="K29" s="33">
        <v>100</v>
      </c>
      <c r="L29" s="20">
        <v>99</v>
      </c>
      <c r="M29" s="20">
        <v>112</v>
      </c>
      <c r="N29" s="20">
        <f t="shared" si="2"/>
        <v>105.5</v>
      </c>
      <c r="O29" s="32" t="e">
        <f>(N29/#REF!)*100</f>
        <v>#REF!</v>
      </c>
      <c r="P29" s="20">
        <v>75</v>
      </c>
      <c r="Q29" s="20">
        <v>106.5</v>
      </c>
      <c r="R29" s="20">
        <f t="shared" si="3"/>
        <v>90.75</v>
      </c>
      <c r="S29" s="22" t="e">
        <f>(R29/#REF!)*100</f>
        <v>#REF!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487.5</v>
      </c>
      <c r="E30" s="14">
        <f t="shared" si="0"/>
        <v>472.5</v>
      </c>
      <c r="F30" s="19" t="e">
        <f>(E30/#REF!)*100</f>
        <v>#REF!</v>
      </c>
      <c r="G30" s="20">
        <v>604</v>
      </c>
      <c r="H30" s="20">
        <v>604</v>
      </c>
      <c r="I30" s="20">
        <f t="shared" si="1"/>
        <v>604</v>
      </c>
      <c r="J30" s="32" t="e">
        <f>(I30/#REF!)*100</f>
        <v>#REF!</v>
      </c>
      <c r="K30" s="33">
        <v>100</v>
      </c>
      <c r="L30" s="20"/>
      <c r="M30" s="20"/>
      <c r="N30" s="20">
        <f t="shared" si="2"/>
        <v>0</v>
      </c>
      <c r="O30" s="32" t="e">
        <f>(N30/#REF!)*100</f>
        <v>#REF!</v>
      </c>
      <c r="P30" s="20">
        <v>480</v>
      </c>
      <c r="Q30" s="20">
        <v>480</v>
      </c>
      <c r="R30" s="20">
        <f t="shared" si="3"/>
        <v>480</v>
      </c>
      <c r="S30" s="22" t="e">
        <f>(R30/#REF!)*100</f>
        <v>#REF!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983.3</v>
      </c>
      <c r="D31" s="21">
        <v>1333.3</v>
      </c>
      <c r="E31" s="64">
        <f t="shared" si="0"/>
        <v>1158.3</v>
      </c>
      <c r="F31" s="19" t="e">
        <f>(E31/#REF!)*100</f>
        <v>#REF!</v>
      </c>
      <c r="G31" s="36">
        <v>944.4</v>
      </c>
      <c r="H31" s="22">
        <v>1333.3</v>
      </c>
      <c r="I31" s="22">
        <f t="shared" si="1"/>
        <v>1138.8499999999999</v>
      </c>
      <c r="J31" s="32" t="e">
        <f>(I31/#REF!)*100</f>
        <v>#REF!</v>
      </c>
      <c r="K31" s="33">
        <v>100</v>
      </c>
      <c r="L31" s="20" t="s">
        <v>34</v>
      </c>
      <c r="M31" s="20" t="s">
        <v>34</v>
      </c>
      <c r="N31" s="20" t="s">
        <v>34</v>
      </c>
      <c r="O31" s="32" t="e">
        <f>(N31/#REF!)*100</f>
        <v>#VALUE!</v>
      </c>
      <c r="P31" s="36">
        <v>1183.3</v>
      </c>
      <c r="Q31" s="36">
        <v>1183.3</v>
      </c>
      <c r="R31" s="20">
        <f t="shared" si="3"/>
        <v>1183.3</v>
      </c>
      <c r="S31" s="22" t="e">
        <f>(R31/#REF!)*100</f>
        <v>#REF!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130.1</v>
      </c>
      <c r="D32" s="14">
        <v>146.69999999999999</v>
      </c>
      <c r="E32" s="14">
        <f t="shared" si="0"/>
        <v>138.39999999999998</v>
      </c>
      <c r="F32" s="19" t="e">
        <f>(E32/#REF!)*100</f>
        <v>#REF!</v>
      </c>
      <c r="G32" s="20">
        <v>127.8</v>
      </c>
      <c r="H32" s="20">
        <v>127.8</v>
      </c>
      <c r="I32" s="20">
        <f t="shared" si="1"/>
        <v>127.8</v>
      </c>
      <c r="J32" s="32" t="e">
        <f>(I32/#REF!)*100</f>
        <v>#REF!</v>
      </c>
      <c r="K32" s="33">
        <v>100</v>
      </c>
      <c r="L32" s="20"/>
      <c r="M32" s="20"/>
      <c r="N32" s="20" t="s">
        <v>34</v>
      </c>
      <c r="O32" s="32" t="e">
        <f>(N32/#REF!)*100</f>
        <v>#VALUE!</v>
      </c>
      <c r="P32" s="20">
        <v>103.2</v>
      </c>
      <c r="Q32" s="20">
        <v>103.2</v>
      </c>
      <c r="R32" s="20">
        <v>105</v>
      </c>
      <c r="S32" s="22" t="e">
        <f>(R32/#REF!)*100</f>
        <v>#REF!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461.1</v>
      </c>
      <c r="D33" s="14">
        <v>493.3</v>
      </c>
      <c r="E33" s="14">
        <f t="shared" si="0"/>
        <v>477.20000000000005</v>
      </c>
      <c r="F33" s="19" t="e">
        <f>(E33/#REF!)*100</f>
        <v>#REF!</v>
      </c>
      <c r="G33" s="20">
        <v>301</v>
      </c>
      <c r="H33" s="20">
        <v>301</v>
      </c>
      <c r="I33" s="20">
        <f t="shared" si="1"/>
        <v>301</v>
      </c>
      <c r="J33" s="32" t="e">
        <f>(I33/#REF!)*100</f>
        <v>#REF!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(N33/#REF!)*100</f>
        <v>#REF!</v>
      </c>
      <c r="P33" s="20">
        <v>520</v>
      </c>
      <c r="Q33" s="20">
        <v>520</v>
      </c>
      <c r="R33" s="20">
        <f t="shared" si="3"/>
        <v>520</v>
      </c>
      <c r="S33" s="22" t="e">
        <f>(R33/#REF!)*100</f>
        <v>#REF!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687</v>
      </c>
      <c r="D34" s="14">
        <v>830</v>
      </c>
      <c r="E34" s="14">
        <f t="shared" si="0"/>
        <v>758.5</v>
      </c>
      <c r="F34" s="19" t="e">
        <f>(E34/#REF!)*100</f>
        <v>#REF!</v>
      </c>
      <c r="G34" s="20">
        <v>534</v>
      </c>
      <c r="H34" s="20">
        <v>948</v>
      </c>
      <c r="I34" s="20">
        <f t="shared" si="1"/>
        <v>741</v>
      </c>
      <c r="J34" s="32" t="e">
        <f>(I34/#REF!)*100</f>
        <v>#REF!</v>
      </c>
      <c r="K34" s="33">
        <v>100</v>
      </c>
      <c r="L34" s="20">
        <v>846.1</v>
      </c>
      <c r="M34" s="22">
        <v>1075</v>
      </c>
      <c r="N34" s="20">
        <v>920</v>
      </c>
      <c r="O34" s="32" t="e">
        <f>(N34/#REF!)*100</f>
        <v>#REF!</v>
      </c>
      <c r="P34" s="22">
        <v>1116.7</v>
      </c>
      <c r="Q34" s="20">
        <v>1120</v>
      </c>
      <c r="R34" s="20">
        <f t="shared" si="3"/>
        <v>1118.3499999999999</v>
      </c>
      <c r="S34" s="22" t="e">
        <f>(R34/#REF!)*100</f>
        <v>#REF!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 t="s">
        <v>20</v>
      </c>
      <c r="F35" s="19" t="e">
        <f>(E35/#REF!)*100</f>
        <v>#VALUE!</v>
      </c>
      <c r="G35" s="20">
        <v>42</v>
      </c>
      <c r="H35" s="20">
        <v>42</v>
      </c>
      <c r="I35" s="20">
        <f t="shared" si="1"/>
        <v>42</v>
      </c>
      <c r="J35" s="32" t="e">
        <f>(I35/#REF!)*100</f>
        <v>#REF!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(N35/#REF!)*100</f>
        <v>#REF!</v>
      </c>
      <c r="P35" s="20">
        <v>42</v>
      </c>
      <c r="Q35" s="20">
        <v>42</v>
      </c>
      <c r="R35" s="20">
        <f t="shared" si="3"/>
        <v>42</v>
      </c>
      <c r="S35" s="22" t="e">
        <f>(R35/#REF!)*100</f>
        <v>#REF!</v>
      </c>
      <c r="T35" s="39">
        <v>50</v>
      </c>
      <c r="U35" s="40">
        <v>42</v>
      </c>
      <c r="V35" s="40">
        <v>42</v>
      </c>
      <c r="W35" s="40">
        <f>(U35+V35)/2</f>
        <v>42</v>
      </c>
      <c r="X35" s="41" t="e">
        <f>(W35/#REF!)*100</f>
        <v>#REF!</v>
      </c>
      <c r="Y35" s="40">
        <v>35</v>
      </c>
      <c r="Z35" s="40">
        <v>35</v>
      </c>
      <c r="AA35" s="40">
        <f>(Y35+Z35)/2</f>
        <v>35</v>
      </c>
      <c r="AB35" s="41" t="e">
        <f>(AA35/#REF!)*100</f>
        <v>#REF!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35</v>
      </c>
      <c r="D36" s="14">
        <v>35</v>
      </c>
      <c r="E36" s="14">
        <f t="shared" si="0"/>
        <v>35</v>
      </c>
      <c r="F36" s="19" t="e">
        <f>(E36/#REF!)*100</f>
        <v>#REF!</v>
      </c>
      <c r="G36" s="20">
        <v>42</v>
      </c>
      <c r="H36" s="20">
        <v>42</v>
      </c>
      <c r="I36" s="20">
        <f t="shared" si="1"/>
        <v>42</v>
      </c>
      <c r="J36" s="32" t="e">
        <f>(I36/#REF!)*100</f>
        <v>#REF!</v>
      </c>
      <c r="K36" s="33">
        <v>100</v>
      </c>
      <c r="L36" s="20">
        <v>80</v>
      </c>
      <c r="M36" s="20">
        <v>80</v>
      </c>
      <c r="N36" s="20">
        <f t="shared" si="2"/>
        <v>80</v>
      </c>
      <c r="O36" s="32" t="e">
        <f>(N36/#REF!)*100</f>
        <v>#REF!</v>
      </c>
      <c r="P36" s="20">
        <v>42</v>
      </c>
      <c r="Q36" s="20">
        <v>42</v>
      </c>
      <c r="R36" s="20">
        <f t="shared" si="3"/>
        <v>42</v>
      </c>
      <c r="S36" s="22" t="e">
        <f>(R36/#REF!)*100</f>
        <v>#REF!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 t="e">
        <f>(W36/#REF!)*100</f>
        <v>#REF!</v>
      </c>
      <c r="Y36" s="40">
        <v>35</v>
      </c>
      <c r="Z36" s="40">
        <v>35</v>
      </c>
      <c r="AA36" s="40">
        <f t="shared" ref="AA36:AA46" si="5">(Y36+Z36)/2</f>
        <v>35</v>
      </c>
      <c r="AB36" s="41" t="e">
        <f>(AA36/#REF!)*100</f>
        <v>#REF!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(E37/#REF!)*100</f>
        <v>#REF!</v>
      </c>
      <c r="G37" s="20">
        <v>42</v>
      </c>
      <c r="H37" s="20">
        <v>42</v>
      </c>
      <c r="I37" s="20">
        <f t="shared" si="1"/>
        <v>42</v>
      </c>
      <c r="J37" s="32" t="e">
        <f>(I37/#REF!)*100</f>
        <v>#REF!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(N37/#REF!)*100</f>
        <v>#REF!</v>
      </c>
      <c r="P37" s="20">
        <v>42</v>
      </c>
      <c r="Q37" s="20">
        <v>42</v>
      </c>
      <c r="R37" s="20">
        <f t="shared" si="3"/>
        <v>42</v>
      </c>
      <c r="S37" s="22" t="e">
        <f>(R37/#REF!)*100</f>
        <v>#REF!</v>
      </c>
      <c r="T37" s="39">
        <v>50</v>
      </c>
      <c r="U37" s="40">
        <v>36</v>
      </c>
      <c r="V37" s="40">
        <v>36</v>
      </c>
      <c r="W37" s="40">
        <f t="shared" si="4"/>
        <v>36</v>
      </c>
      <c r="X37" s="41" t="e">
        <f>(W37/#REF!)*100</f>
        <v>#REF!</v>
      </c>
      <c r="Y37" s="40">
        <v>35</v>
      </c>
      <c r="Z37" s="42">
        <v>35</v>
      </c>
      <c r="AA37" s="40">
        <f t="shared" si="5"/>
        <v>35</v>
      </c>
      <c r="AB37" s="41" t="e">
        <f>(AA37/#REF!)*100</f>
        <v>#REF!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 t="s">
        <v>34</v>
      </c>
      <c r="D38" s="14" t="s">
        <v>34</v>
      </c>
      <c r="E38" s="14" t="s">
        <v>20</v>
      </c>
      <c r="F38" s="19" t="e">
        <f>(E38/#REF!)*100</f>
        <v>#VALUE!</v>
      </c>
      <c r="G38" s="20">
        <v>119</v>
      </c>
      <c r="H38" s="20">
        <v>119</v>
      </c>
      <c r="I38" s="20">
        <f t="shared" si="1"/>
        <v>119</v>
      </c>
      <c r="J38" s="32" t="e">
        <f>(I38/#REF!)*100</f>
        <v>#REF!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(N38/#REF!)*100</f>
        <v>#VALUE!</v>
      </c>
      <c r="P38" s="20"/>
      <c r="Q38" s="20"/>
      <c r="R38" s="20">
        <f t="shared" si="3"/>
        <v>0</v>
      </c>
      <c r="S38" s="22" t="e">
        <f>(R38/#REF!)*100</f>
        <v>#REF!</v>
      </c>
      <c r="T38" s="39">
        <v>50</v>
      </c>
      <c r="U38" s="40">
        <v>45</v>
      </c>
      <c r="V38" s="40">
        <v>45</v>
      </c>
      <c r="W38" s="40">
        <f t="shared" si="4"/>
        <v>45</v>
      </c>
      <c r="X38" s="41" t="e">
        <f>(W38/#REF!)*100</f>
        <v>#REF!</v>
      </c>
      <c r="Y38" s="40">
        <v>55</v>
      </c>
      <c r="Z38" s="42">
        <v>95</v>
      </c>
      <c r="AA38" s="40">
        <f t="shared" si="5"/>
        <v>75</v>
      </c>
      <c r="AB38" s="41" t="e">
        <f>(AA38/#REF!)*100</f>
        <v>#REF!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/>
      <c r="D39" s="14"/>
      <c r="E39" s="14">
        <f t="shared" si="0"/>
        <v>0</v>
      </c>
      <c r="F39" s="19" t="e">
        <f>(E39/#REF!)*100</f>
        <v>#REF!</v>
      </c>
      <c r="G39" s="20">
        <v>223</v>
      </c>
      <c r="H39" s="20">
        <v>223</v>
      </c>
      <c r="I39" s="20">
        <f t="shared" si="1"/>
        <v>223</v>
      </c>
      <c r="J39" s="32" t="e">
        <f>(I39/#REF!)*100</f>
        <v>#REF!</v>
      </c>
      <c r="K39" s="33">
        <v>100</v>
      </c>
      <c r="L39" s="20"/>
      <c r="M39" s="20"/>
      <c r="N39" s="20">
        <f>(L39+M39)/2</f>
        <v>0</v>
      </c>
      <c r="O39" s="32" t="e">
        <f>(N39/#REF!)*100</f>
        <v>#REF!</v>
      </c>
      <c r="P39" s="20"/>
      <c r="Q39" s="20"/>
      <c r="R39" s="20">
        <f t="shared" si="3"/>
        <v>0</v>
      </c>
      <c r="S39" s="22" t="e">
        <f>(R39/#REF!)*100</f>
        <v>#REF!</v>
      </c>
      <c r="T39" s="39">
        <v>100</v>
      </c>
      <c r="U39" s="42">
        <v>200</v>
      </c>
      <c r="V39" s="40">
        <v>200</v>
      </c>
      <c r="W39" s="40">
        <v>200</v>
      </c>
      <c r="X39" s="41" t="e">
        <f>(W39/#REF!)*100</f>
        <v>#REF!</v>
      </c>
      <c r="Y39" s="42">
        <v>145</v>
      </c>
      <c r="Z39" s="42">
        <v>195</v>
      </c>
      <c r="AA39" s="40">
        <f t="shared" si="5"/>
        <v>170</v>
      </c>
      <c r="AB39" s="41" t="e">
        <f>(AA39/#REF!)*100</f>
        <v>#REF!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 t="e">
        <f>(E40/#REF!)*100</f>
        <v>#REF!</v>
      </c>
      <c r="G40" s="20">
        <v>294</v>
      </c>
      <c r="H40" s="20">
        <v>294</v>
      </c>
      <c r="I40" s="20">
        <f t="shared" si="1"/>
        <v>294</v>
      </c>
      <c r="J40" s="32" t="e">
        <f>(I40/#REF!)*100</f>
        <v>#REF!</v>
      </c>
      <c r="K40" s="33">
        <v>100</v>
      </c>
      <c r="L40" s="20"/>
      <c r="M40" s="20"/>
      <c r="N40" s="20">
        <f>(L40+M40)/2</f>
        <v>0</v>
      </c>
      <c r="O40" s="32" t="e">
        <f>(N40/#REF!)*100</f>
        <v>#REF!</v>
      </c>
      <c r="P40" s="20"/>
      <c r="Q40" s="20"/>
      <c r="R40" s="20">
        <f t="shared" si="3"/>
        <v>0</v>
      </c>
      <c r="S40" s="22" t="e">
        <f>(R40/#REF!)*100</f>
        <v>#REF!</v>
      </c>
      <c r="T40" s="39">
        <v>100</v>
      </c>
      <c r="U40" s="42">
        <v>290</v>
      </c>
      <c r="V40" s="40">
        <v>290</v>
      </c>
      <c r="W40" s="40">
        <f t="shared" si="4"/>
        <v>290</v>
      </c>
      <c r="X40" s="41" t="e">
        <f>(W40/#REF!)*100</f>
        <v>#REF!</v>
      </c>
      <c r="Y40" s="42">
        <v>275</v>
      </c>
      <c r="Z40" s="42">
        <v>385</v>
      </c>
      <c r="AA40" s="40">
        <f t="shared" si="5"/>
        <v>330</v>
      </c>
      <c r="AB40" s="41" t="e">
        <f>(AA40/#REF!)*100</f>
        <v>#REF!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(E41/#REF!)*100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(N41/#REF!)*100</f>
        <v>#VALUE!</v>
      </c>
      <c r="P41" s="20"/>
      <c r="Q41" s="20"/>
      <c r="R41" s="20">
        <f t="shared" si="3"/>
        <v>0</v>
      </c>
      <c r="S41" s="22" t="e">
        <f>(R41/#REF!)*100</f>
        <v>#REF!</v>
      </c>
      <c r="T41" s="39">
        <v>50</v>
      </c>
      <c r="U41" s="42">
        <v>300</v>
      </c>
      <c r="V41" s="40">
        <v>300</v>
      </c>
      <c r="W41" s="40">
        <f t="shared" si="4"/>
        <v>300</v>
      </c>
      <c r="X41" s="41" t="e">
        <f>(W41/#REF!)*100</f>
        <v>#REF!</v>
      </c>
      <c r="Y41" s="42">
        <v>115</v>
      </c>
      <c r="Z41" s="42">
        <v>375</v>
      </c>
      <c r="AA41" s="40">
        <f t="shared" si="5"/>
        <v>245</v>
      </c>
      <c r="AB41" s="41" t="e">
        <f>(AA41/#REF!)*100</f>
        <v>#REF!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 t="e">
        <f>(E42/#REF!)*100</f>
        <v>#REF!</v>
      </c>
      <c r="G42" s="20">
        <v>123</v>
      </c>
      <c r="H42" s="20">
        <v>244</v>
      </c>
      <c r="I42" s="20">
        <f t="shared" si="1"/>
        <v>183.5</v>
      </c>
      <c r="J42" s="32" t="e">
        <f>(I42/#REF!)*100</f>
        <v>#REF!</v>
      </c>
      <c r="K42" s="33">
        <v>100</v>
      </c>
      <c r="L42" s="20">
        <v>180</v>
      </c>
      <c r="M42" s="20">
        <v>240</v>
      </c>
      <c r="N42" s="20">
        <f t="shared" si="2"/>
        <v>210</v>
      </c>
      <c r="O42" s="32" t="e">
        <f>(N42/#REF!)*100</f>
        <v>#REF!</v>
      </c>
      <c r="P42" s="20">
        <v>99</v>
      </c>
      <c r="Q42" s="20">
        <v>99</v>
      </c>
      <c r="R42" s="20">
        <f t="shared" si="3"/>
        <v>99</v>
      </c>
      <c r="S42" s="22" t="e">
        <f>(R42/#REF!)*100</f>
        <v>#REF!</v>
      </c>
      <c r="T42" s="39">
        <v>100</v>
      </c>
      <c r="U42" s="42">
        <v>140</v>
      </c>
      <c r="V42" s="40">
        <v>180</v>
      </c>
      <c r="W42" s="40">
        <f t="shared" si="4"/>
        <v>160</v>
      </c>
      <c r="X42" s="41" t="e">
        <f>(W42/#REF!)*100</f>
        <v>#REF!</v>
      </c>
      <c r="Y42" s="42">
        <v>50</v>
      </c>
      <c r="Z42" s="42">
        <v>195</v>
      </c>
      <c r="AA42" s="40">
        <f t="shared" si="5"/>
        <v>122.5</v>
      </c>
      <c r="AB42" s="41" t="e">
        <f>(AA42/#REF!)*100</f>
        <v>#REF!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 t="s">
        <v>34</v>
      </c>
      <c r="D43" s="14" t="s">
        <v>34</v>
      </c>
      <c r="E43" s="14" t="s">
        <v>20</v>
      </c>
      <c r="F43" s="19" t="e">
        <f>(E43/#REF!)*100</f>
        <v>#VALUE!</v>
      </c>
      <c r="G43" s="20">
        <v>210</v>
      </c>
      <c r="H43" s="20">
        <v>210</v>
      </c>
      <c r="I43" s="20">
        <f t="shared" si="1"/>
        <v>210</v>
      </c>
      <c r="J43" s="32" t="e">
        <f>(I43/#REF!)*100</f>
        <v>#REF!</v>
      </c>
      <c r="K43" s="33">
        <v>50</v>
      </c>
      <c r="L43" s="20">
        <v>220</v>
      </c>
      <c r="M43" s="20">
        <v>220</v>
      </c>
      <c r="N43" s="20">
        <f t="shared" si="2"/>
        <v>220</v>
      </c>
      <c r="O43" s="32" t="e">
        <f>(N43/#REF!)*100</f>
        <v>#REF!</v>
      </c>
      <c r="P43" s="20"/>
      <c r="Q43" s="20"/>
      <c r="R43" s="20">
        <f t="shared" si="3"/>
        <v>0</v>
      </c>
      <c r="S43" s="22" t="e">
        <f>(R43/#REF!)*100</f>
        <v>#REF!</v>
      </c>
      <c r="T43" s="39">
        <v>100</v>
      </c>
      <c r="U43" s="42">
        <v>170</v>
      </c>
      <c r="V43" s="40">
        <v>170</v>
      </c>
      <c r="W43" s="40">
        <f t="shared" si="4"/>
        <v>170</v>
      </c>
      <c r="X43" s="41" t="e">
        <f>(W43/#REF!)*100</f>
        <v>#REF!</v>
      </c>
      <c r="Y43" s="42">
        <v>195</v>
      </c>
      <c r="Z43" s="42">
        <v>195</v>
      </c>
      <c r="AA43" s="40">
        <f t="shared" si="5"/>
        <v>195</v>
      </c>
      <c r="AB43" s="41" t="e">
        <f>(AA43/#REF!)*100</f>
        <v>#REF!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(E44/#REF!)*100</f>
        <v>#VALUE!</v>
      </c>
      <c r="G44" s="20" t="s">
        <v>34</v>
      </c>
      <c r="H44" s="20" t="s">
        <v>34</v>
      </c>
      <c r="I44" s="20" t="s">
        <v>20</v>
      </c>
      <c r="J44" s="32" t="e">
        <f>(I44/#REF!)*100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(N44/#REF!)*100</f>
        <v>#VALUE!</v>
      </c>
      <c r="P44" s="20" t="s">
        <v>34</v>
      </c>
      <c r="Q44" s="20" t="s">
        <v>34</v>
      </c>
      <c r="R44" s="20" t="s">
        <v>34</v>
      </c>
      <c r="S44" s="22" t="e">
        <f>(R44/#REF!)*100</f>
        <v>#VALUE!</v>
      </c>
      <c r="T44" s="39">
        <v>0</v>
      </c>
      <c r="U44" s="42">
        <v>300</v>
      </c>
      <c r="V44" s="40">
        <v>350</v>
      </c>
      <c r="W44" s="40">
        <f t="shared" si="4"/>
        <v>325</v>
      </c>
      <c r="X44" s="41" t="e">
        <f>(W44/#REF!)*100</f>
        <v>#REF!</v>
      </c>
      <c r="Y44" s="42">
        <v>325</v>
      </c>
      <c r="Z44" s="42">
        <v>395</v>
      </c>
      <c r="AA44" s="40">
        <f t="shared" si="5"/>
        <v>360</v>
      </c>
      <c r="AB44" s="41" t="e">
        <f>(AA44/#REF!)*100</f>
        <v>#REF!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 t="s">
        <v>34</v>
      </c>
      <c r="D45" s="14" t="s">
        <v>34</v>
      </c>
      <c r="E45" s="14" t="s">
        <v>34</v>
      </c>
      <c r="F45" s="19" t="e">
        <f>(E45/#REF!)*100</f>
        <v>#VALUE!</v>
      </c>
      <c r="G45" s="20">
        <v>244</v>
      </c>
      <c r="H45" s="20">
        <v>244</v>
      </c>
      <c r="I45" s="20">
        <f t="shared" si="1"/>
        <v>244</v>
      </c>
      <c r="J45" s="32" t="e">
        <f>(I45/#REF!)*100</f>
        <v>#REF!</v>
      </c>
      <c r="K45" s="33">
        <v>50</v>
      </c>
      <c r="L45" s="20"/>
      <c r="M45" s="20"/>
      <c r="N45" s="20">
        <f t="shared" si="2"/>
        <v>0</v>
      </c>
      <c r="O45" s="32" t="e">
        <f>(N45/#REF!)*100</f>
        <v>#REF!</v>
      </c>
      <c r="P45" s="20"/>
      <c r="Q45" s="20"/>
      <c r="R45" s="20">
        <f t="shared" si="3"/>
        <v>0</v>
      </c>
      <c r="S45" s="22" t="e">
        <f>(R45/#REF!)*100</f>
        <v>#REF!</v>
      </c>
      <c r="T45" s="39">
        <v>100</v>
      </c>
      <c r="U45" s="42">
        <v>195</v>
      </c>
      <c r="V45" s="40">
        <v>195</v>
      </c>
      <c r="W45" s="40">
        <f t="shared" si="4"/>
        <v>195</v>
      </c>
      <c r="X45" s="41" t="e">
        <f>(W45/#REF!)*100</f>
        <v>#REF!</v>
      </c>
      <c r="Y45" s="42">
        <v>225</v>
      </c>
      <c r="Z45" s="42">
        <v>225</v>
      </c>
      <c r="AA45" s="40">
        <f t="shared" si="5"/>
        <v>225</v>
      </c>
      <c r="AB45" s="41" t="e">
        <f>(AA45/#REF!)*100</f>
        <v>#REF!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(E46/#REF!)*100</f>
        <v>#REF!</v>
      </c>
      <c r="G46" s="20">
        <v>248</v>
      </c>
      <c r="H46" s="20">
        <v>248</v>
      </c>
      <c r="I46" s="20">
        <f t="shared" si="1"/>
        <v>248</v>
      </c>
      <c r="J46" s="32" t="e">
        <f>(I46/#REF!)*100</f>
        <v>#REF!</v>
      </c>
      <c r="K46" s="33">
        <v>100</v>
      </c>
      <c r="L46" s="20">
        <v>318</v>
      </c>
      <c r="M46" s="20">
        <v>318</v>
      </c>
      <c r="N46" s="20">
        <f t="shared" si="2"/>
        <v>318</v>
      </c>
      <c r="O46" s="32" t="e">
        <f>(N46/#REF!)*100</f>
        <v>#REF!</v>
      </c>
      <c r="P46" s="20"/>
      <c r="Q46" s="20"/>
      <c r="R46" s="20">
        <f t="shared" si="3"/>
        <v>0</v>
      </c>
      <c r="S46" s="22" t="e">
        <f>(R46/#REF!)*100</f>
        <v>#REF!</v>
      </c>
      <c r="T46" s="39">
        <v>100</v>
      </c>
      <c r="U46" s="42">
        <v>200</v>
      </c>
      <c r="V46" s="40">
        <v>380</v>
      </c>
      <c r="W46" s="40">
        <f t="shared" si="4"/>
        <v>290</v>
      </c>
      <c r="X46" s="41" t="e">
        <f>(W46/#REF!)*100</f>
        <v>#REF!</v>
      </c>
      <c r="Y46" s="42">
        <v>175</v>
      </c>
      <c r="Z46" s="42">
        <v>375</v>
      </c>
      <c r="AA46" s="40">
        <f t="shared" si="5"/>
        <v>275</v>
      </c>
      <c r="AB46" s="41" t="e">
        <f>(AA46/#REF!)*100</f>
        <v>#REF!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120</v>
      </c>
      <c r="D47" s="14">
        <v>120</v>
      </c>
      <c r="E47" s="14">
        <f t="shared" si="0"/>
        <v>120</v>
      </c>
      <c r="F47" s="19" t="e">
        <f>(E47/#REF!)*100</f>
        <v>#REF!</v>
      </c>
      <c r="G47" s="20">
        <v>123</v>
      </c>
      <c r="H47" s="20">
        <v>123</v>
      </c>
      <c r="I47" s="20">
        <v>123</v>
      </c>
      <c r="J47" s="32" t="e">
        <f>(I47/#REF!)*100</f>
        <v>#REF!</v>
      </c>
      <c r="K47" s="33">
        <v>100</v>
      </c>
      <c r="L47" s="20"/>
      <c r="M47" s="20"/>
      <c r="N47" s="20">
        <f t="shared" si="2"/>
        <v>0</v>
      </c>
      <c r="O47" s="32" t="e">
        <f>(N47/#REF!)*100</f>
        <v>#REF!</v>
      </c>
      <c r="P47" s="20">
        <v>150</v>
      </c>
      <c r="Q47" s="20">
        <v>150</v>
      </c>
      <c r="R47" s="20">
        <f t="shared" si="3"/>
        <v>150</v>
      </c>
      <c r="S47" s="22" t="e">
        <f>(R47/#REF!)*100</f>
        <v>#REF!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Y5:AB5"/>
    <mergeCell ref="A4:A6"/>
    <mergeCell ref="B4:B6"/>
    <mergeCell ref="C5:F5"/>
    <mergeCell ref="G5:J5"/>
    <mergeCell ref="L5:O5"/>
    <mergeCell ref="P5:S5"/>
    <mergeCell ref="U5:X5"/>
    <mergeCell ref="A2:Z2"/>
    <mergeCell ref="A3:Z3"/>
    <mergeCell ref="C4:K4"/>
    <mergeCell ref="L4:T4"/>
    <mergeCell ref="U4:AC4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topLeftCell="A27" workbookViewId="0">
      <selection activeCell="Z36" sqref="Z36:Z47"/>
    </sheetView>
  </sheetViews>
  <sheetFormatPr defaultColWidth="7" defaultRowHeight="14.4"/>
  <cols>
    <col min="1" max="1" width="3.109375" customWidth="1"/>
    <col min="2" max="2" width="16.33203125" customWidth="1"/>
    <col min="5" max="6" width="2.88671875" style="2" customWidth="1"/>
    <col min="7" max="7" width="7" style="2"/>
    <col min="8" max="8" width="8" style="2" bestFit="1" customWidth="1"/>
    <col min="9" max="9" width="3.33203125" style="1" customWidth="1"/>
    <col min="10" max="11" width="2.88671875" style="1" customWidth="1"/>
    <col min="12" max="12" width="7" style="1"/>
    <col min="13" max="13" width="8" style="1" bestFit="1" customWidth="1"/>
    <col min="14" max="15" width="2.88671875" style="1" customWidth="1"/>
    <col min="16" max="17" width="8" style="1" bestFit="1" customWidth="1"/>
    <col min="18" max="20" width="2.88671875" style="1" customWidth="1"/>
    <col min="21" max="22" width="7" style="1"/>
    <col min="23" max="24" width="2.88671875" style="1" customWidth="1"/>
    <col min="25" max="26" width="7" style="1"/>
    <col min="27" max="28" width="2.88671875" style="1" customWidth="1"/>
    <col min="29" max="30" width="7" style="1"/>
    <col min="31" max="31" width="10.88671875" customWidth="1"/>
    <col min="32" max="32" width="11.554687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44"/>
      <c r="AB2" s="44"/>
    </row>
    <row r="3" spans="1:33" ht="16.2" thickBot="1">
      <c r="A3" s="131" t="s">
        <v>67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45"/>
      <c r="AB3" s="45"/>
    </row>
    <row r="4" spans="1:33" ht="15" thickBo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4" t="s">
        <v>7</v>
      </c>
      <c r="V4" s="135"/>
      <c r="W4" s="135"/>
      <c r="X4" s="135"/>
      <c r="Y4" s="135"/>
      <c r="Z4" s="135"/>
      <c r="AA4" s="135"/>
      <c r="AB4" s="135"/>
      <c r="AC4" s="125"/>
      <c r="AD4" s="46"/>
      <c r="AE4" s="47"/>
      <c r="AF4" s="48"/>
    </row>
    <row r="5" spans="1:33" ht="15" thickBot="1">
      <c r="A5" s="143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46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  <c r="AD5" s="50"/>
      <c r="AE5" s="51"/>
      <c r="AF5" s="52"/>
    </row>
    <row r="6" spans="1:33" ht="198.75" customHeight="1" thickBot="1">
      <c r="A6" s="144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3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 ht="21.6">
      <c r="A8" s="12">
        <v>1</v>
      </c>
      <c r="B8" s="84" t="s">
        <v>19</v>
      </c>
      <c r="C8" s="89">
        <v>71</v>
      </c>
      <c r="D8" s="14">
        <v>71</v>
      </c>
      <c r="E8" s="15">
        <f t="shared" ref="E8:E20" si="0">(C8+D8)/2</f>
        <v>71</v>
      </c>
      <c r="F8" s="90">
        <f>(E8/'01.06.2024'!E8)*100</f>
        <v>118.33333333333333</v>
      </c>
      <c r="G8" s="99">
        <v>57</v>
      </c>
      <c r="H8" s="20">
        <v>76</v>
      </c>
      <c r="I8" s="20">
        <f t="shared" ref="I8:I20" si="1">(G8+H8)/2</f>
        <v>66.5</v>
      </c>
      <c r="J8" s="32">
        <f>(I8/'01.05.2024'!I8)*100</f>
        <v>105.97609561752988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(N8/'01.05.2024'!N8)*100</f>
        <v>118.05555555555556</v>
      </c>
      <c r="P8" s="99">
        <v>0</v>
      </c>
      <c r="Q8" s="20">
        <v>0</v>
      </c>
      <c r="R8" s="20">
        <f t="shared" ref="R8:R20" si="3">(P8+Q8)/2</f>
        <v>0</v>
      </c>
      <c r="S8" s="22">
        <f>(R8/'01.05.2024'!R8)*100</f>
        <v>0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3</v>
      </c>
      <c r="AE8" s="57">
        <f>(C8+G8+L8+P8)/3</f>
        <v>71</v>
      </c>
      <c r="AF8" s="57">
        <f>(D8+H8+M8+Q8)/3</f>
        <v>77.333333333333329</v>
      </c>
      <c r="AG8" s="58"/>
    </row>
    <row r="9" spans="1:33" ht="21.6">
      <c r="A9" s="12">
        <v>2</v>
      </c>
      <c r="B9" s="84" t="s">
        <v>21</v>
      </c>
      <c r="C9" s="89">
        <v>116</v>
      </c>
      <c r="D9" s="14">
        <v>116</v>
      </c>
      <c r="E9" s="15">
        <f t="shared" si="0"/>
        <v>116</v>
      </c>
      <c r="F9" s="90">
        <f>(E9/'01.06.2024'!E9)*100</f>
        <v>102.65486725663717</v>
      </c>
      <c r="G9" s="99">
        <v>128.1</v>
      </c>
      <c r="H9" s="22">
        <v>128.1</v>
      </c>
      <c r="I9" s="20">
        <f t="shared" si="1"/>
        <v>128.1</v>
      </c>
      <c r="J9" s="32">
        <f>(I9/'01.05.2024'!I9)*100</f>
        <v>100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(N9/'01.05.2024'!N9)*100</f>
        <v>50.769230769230766</v>
      </c>
      <c r="P9" s="99">
        <v>130</v>
      </c>
      <c r="Q9" s="20">
        <v>130</v>
      </c>
      <c r="R9" s="20">
        <f t="shared" si="3"/>
        <v>130</v>
      </c>
      <c r="S9" s="22">
        <f>(R9/'01.05.2024'!R9)*100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>(C9+G9+L9+P9)/4</f>
        <v>118.27500000000001</v>
      </c>
      <c r="AF9" s="57">
        <f>(D9+H9+M9+Q9)/4</f>
        <v>118.27500000000001</v>
      </c>
      <c r="AG9" s="58"/>
    </row>
    <row r="10" spans="1:33" ht="21.6">
      <c r="A10" s="12">
        <v>3</v>
      </c>
      <c r="B10" s="84" t="s">
        <v>70</v>
      </c>
      <c r="C10" s="89">
        <v>45</v>
      </c>
      <c r="D10" s="14">
        <v>45</v>
      </c>
      <c r="E10" s="15">
        <f t="shared" si="0"/>
        <v>45</v>
      </c>
      <c r="F10" s="90">
        <f>(E10/'01.06.2024'!E10)*100</f>
        <v>63.380281690140848</v>
      </c>
      <c r="G10" s="99">
        <v>61</v>
      </c>
      <c r="H10" s="22">
        <v>61</v>
      </c>
      <c r="I10" s="20">
        <f t="shared" si="1"/>
        <v>61</v>
      </c>
      <c r="J10" s="32">
        <f>(I10/'01.05.2024'!I10)*100</f>
        <v>47.01348747591522</v>
      </c>
      <c r="K10" s="100">
        <v>100</v>
      </c>
      <c r="L10" s="99">
        <v>0</v>
      </c>
      <c r="M10" s="20">
        <v>0</v>
      </c>
      <c r="N10" s="20">
        <f t="shared" si="2"/>
        <v>0</v>
      </c>
      <c r="O10" s="111">
        <f>(N10/'01.05.2024'!N10)*100</f>
        <v>0</v>
      </c>
      <c r="P10" s="99">
        <v>55</v>
      </c>
      <c r="Q10" s="20">
        <v>55</v>
      </c>
      <c r="R10" s="20">
        <f t="shared" si="3"/>
        <v>55</v>
      </c>
      <c r="S10" s="22">
        <f>(R10/'01.05.2024'!R10)*100</f>
        <v>64.705882352941174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3</v>
      </c>
      <c r="AE10" s="57">
        <f>(C10+G10+L10+P10)/3</f>
        <v>53.666666666666664</v>
      </c>
      <c r="AF10" s="57">
        <f>(D10+H10+M10+Q10)/3</f>
        <v>53.666666666666664</v>
      </c>
      <c r="AG10" s="58"/>
    </row>
    <row r="11" spans="1:33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(E11/'01.06.2024'!E10)*100</f>
        <v>70.422535211267601</v>
      </c>
      <c r="G11" s="99">
        <v>66</v>
      </c>
      <c r="H11" s="20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(N11/'01.05.2024'!N10)*100</f>
        <v>77.952755905511808</v>
      </c>
      <c r="P11" s="99">
        <v>75</v>
      </c>
      <c r="Q11" s="20">
        <v>75</v>
      </c>
      <c r="R11" s="20">
        <f t="shared" si="3"/>
        <v>75</v>
      </c>
      <c r="S11" s="22">
        <f>(R11/'01.05.2024'!R10)*100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ref="AE11:AF30" si="4">(C11+G11+L11+P11)/4</f>
        <v>72.5</v>
      </c>
      <c r="AF11" s="57">
        <f t="shared" si="4"/>
        <v>72.5</v>
      </c>
      <c r="AG11" s="58"/>
    </row>
    <row r="12" spans="1:33" s="1" customFormat="1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20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(N12/'01.05.2024'!N11)*100</f>
        <v>91.764705882352942</v>
      </c>
      <c r="P12" s="99">
        <v>65</v>
      </c>
      <c r="Q12" s="20">
        <v>65</v>
      </c>
      <c r="R12" s="20">
        <f t="shared" si="3"/>
        <v>65</v>
      </c>
      <c r="S12" s="22">
        <f>(R12/'01.05.2024'!R11)*100</f>
        <v>81.25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66.5</v>
      </c>
      <c r="AF12" s="57">
        <f t="shared" si="4"/>
        <v>66.5</v>
      </c>
      <c r="AG12" s="59"/>
    </row>
    <row r="13" spans="1:33" ht="21.6">
      <c r="A13" s="12">
        <v>6</v>
      </c>
      <c r="B13" s="84" t="s">
        <v>24</v>
      </c>
      <c r="C13" s="89">
        <v>105</v>
      </c>
      <c r="D13" s="14">
        <v>160</v>
      </c>
      <c r="E13" s="15">
        <f t="shared" si="0"/>
        <v>132.5</v>
      </c>
      <c r="F13" s="90">
        <f>(E13/'01.06.2024'!E12)*100</f>
        <v>103.11284046692606</v>
      </c>
      <c r="G13" s="99">
        <v>125</v>
      </c>
      <c r="H13" s="20">
        <v>159</v>
      </c>
      <c r="I13" s="20">
        <f t="shared" si="1"/>
        <v>142</v>
      </c>
      <c r="J13" s="32">
        <f>(I13/'01.05.2024'!I12)*100</f>
        <v>99.300699300699307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(N13/'01.05.2024'!N12)*100</f>
        <v>131.59509202453987</v>
      </c>
      <c r="P13" s="99">
        <v>160</v>
      </c>
      <c r="Q13" s="20">
        <v>165</v>
      </c>
      <c r="R13" s="20">
        <f t="shared" si="3"/>
        <v>162.5</v>
      </c>
      <c r="S13" s="22">
        <f>(R13/'01.05.2024'!R12)*100</f>
        <v>113.43804537521815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134.75</v>
      </c>
      <c r="AF13" s="57">
        <f t="shared" si="4"/>
        <v>191</v>
      </c>
      <c r="AG13" s="58"/>
    </row>
    <row r="14" spans="1:33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20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99</v>
      </c>
      <c r="M14" s="20">
        <v>99</v>
      </c>
      <c r="N14" s="20">
        <f t="shared" si="2"/>
        <v>99</v>
      </c>
      <c r="O14" s="111">
        <f>(N14/'01.05.2024'!N13)*100</f>
        <v>100</v>
      </c>
      <c r="P14" s="99">
        <v>99</v>
      </c>
      <c r="Q14" s="20">
        <v>99</v>
      </c>
      <c r="R14" s="20">
        <f t="shared" si="3"/>
        <v>99</v>
      </c>
      <c r="S14" s="22">
        <f>(R14/'01.05.2024'!R13)*100</f>
        <v>111.23595505617978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93.75</v>
      </c>
      <c r="AF14" s="57">
        <f t="shared" si="4"/>
        <v>93.75</v>
      </c>
      <c r="AG14" s="58"/>
    </row>
    <row r="15" spans="1:33">
      <c r="A15" s="12">
        <v>8</v>
      </c>
      <c r="B15" s="84" t="s">
        <v>26</v>
      </c>
      <c r="C15" s="89">
        <v>27</v>
      </c>
      <c r="D15" s="14">
        <v>30</v>
      </c>
      <c r="E15" s="15">
        <f t="shared" si="0"/>
        <v>28.5</v>
      </c>
      <c r="F15" s="90">
        <f>(E15/'01.06.2024'!E14)*100</f>
        <v>74.025974025974023</v>
      </c>
      <c r="G15" s="99">
        <v>42</v>
      </c>
      <c r="H15" s="20">
        <v>42</v>
      </c>
      <c r="I15" s="20">
        <f t="shared" si="1"/>
        <v>42</v>
      </c>
      <c r="J15" s="32">
        <f>(I15/'01.05.2024'!I14)*100</f>
        <v>168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(N15/'01.05.2024'!N14)*100</f>
        <v>100</v>
      </c>
      <c r="P15" s="99">
        <v>30</v>
      </c>
      <c r="Q15" s="20">
        <v>30</v>
      </c>
      <c r="R15" s="20">
        <f t="shared" si="3"/>
        <v>30</v>
      </c>
      <c r="S15" s="22">
        <f>(R15/'01.05.2024'!R14)*100</f>
        <v>88.235294117647058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34.75</v>
      </c>
      <c r="AF15" s="57">
        <f t="shared" si="4"/>
        <v>35.5</v>
      </c>
      <c r="AG15" s="58"/>
    </row>
    <row r="16" spans="1:33" s="1" customFormat="1" ht="21.6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1">
        <f>(E16/'01.06.2024'!E15)*100</f>
        <v>62.842265912559469</v>
      </c>
      <c r="G16" s="99">
        <v>630</v>
      </c>
      <c r="H16" s="22">
        <v>630</v>
      </c>
      <c r="I16" s="22">
        <f t="shared" si="1"/>
        <v>630</v>
      </c>
      <c r="J16" s="32">
        <f>(I16/'01.05.2024'!I15)*100</f>
        <v>64.874884151992589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(N16/'01.05.2024'!N15)*100</f>
        <v>160.71428571428572</v>
      </c>
      <c r="P16" s="99">
        <v>700</v>
      </c>
      <c r="Q16" s="20">
        <v>700</v>
      </c>
      <c r="R16" s="20">
        <f t="shared" si="3"/>
        <v>700</v>
      </c>
      <c r="S16" s="22">
        <f>(R16/'01.05.2024'!R15)*100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732.5</v>
      </c>
      <c r="AF16" s="57">
        <f t="shared" si="4"/>
        <v>732.5</v>
      </c>
      <c r="AG16" s="59"/>
    </row>
    <row r="17" spans="1:33" ht="21.6">
      <c r="A17" s="12">
        <v>10</v>
      </c>
      <c r="B17" s="84" t="s">
        <v>28</v>
      </c>
      <c r="C17" s="89">
        <v>83</v>
      </c>
      <c r="D17" s="14">
        <v>83</v>
      </c>
      <c r="E17" s="15">
        <f t="shared" si="0"/>
        <v>83</v>
      </c>
      <c r="F17" s="90">
        <f>(E17/'01.06.2024'!E16)*100</f>
        <v>100</v>
      </c>
      <c r="G17" s="99">
        <v>0</v>
      </c>
      <c r="H17" s="20">
        <v>0</v>
      </c>
      <c r="I17" s="20">
        <f t="shared" si="1"/>
        <v>0</v>
      </c>
      <c r="J17" s="32">
        <f>(I17/'01.05.2024'!I16)*100</f>
        <v>0</v>
      </c>
      <c r="K17" s="100">
        <v>100</v>
      </c>
      <c r="L17" s="112">
        <v>130</v>
      </c>
      <c r="M17" s="34">
        <v>130</v>
      </c>
      <c r="N17" s="20">
        <f t="shared" si="2"/>
        <v>130</v>
      </c>
      <c r="O17" s="111" t="e">
        <f>(N17/'01.05.2024'!N16)*100</f>
        <v>#DIV/0!</v>
      </c>
      <c r="P17" s="99">
        <v>100</v>
      </c>
      <c r="Q17" s="20">
        <v>100</v>
      </c>
      <c r="R17" s="20">
        <f t="shared" si="3"/>
        <v>100</v>
      </c>
      <c r="S17" s="22">
        <f>(R17/'01.05.2024'!R16)*100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3</v>
      </c>
      <c r="AE17" s="57">
        <f t="shared" ref="AE17:AF19" si="5">(C17+G17+L17+P17)/3</f>
        <v>104.33333333333333</v>
      </c>
      <c r="AF17" s="57">
        <f t="shared" si="5"/>
        <v>104.33333333333333</v>
      </c>
      <c r="AG17" s="58"/>
    </row>
    <row r="18" spans="1:33" s="1" customFormat="1" ht="21.6">
      <c r="A18" s="12">
        <v>11</v>
      </c>
      <c r="B18" s="84" t="s">
        <v>29</v>
      </c>
      <c r="C18" s="89">
        <v>435</v>
      </c>
      <c r="D18" s="14">
        <v>517</v>
      </c>
      <c r="E18" s="14">
        <f t="shared" si="0"/>
        <v>476</v>
      </c>
      <c r="F18" s="91">
        <f>(E18/'01.06.2024'!E17)*100</f>
        <v>106.25</v>
      </c>
      <c r="G18" s="99">
        <v>440</v>
      </c>
      <c r="H18" s="20">
        <v>497</v>
      </c>
      <c r="I18" s="20">
        <f t="shared" si="1"/>
        <v>468.5</v>
      </c>
      <c r="J18" s="32">
        <f>(I18/'01.05.2024'!I17)*100</f>
        <v>94.579590188755418</v>
      </c>
      <c r="K18" s="100">
        <v>100</v>
      </c>
      <c r="L18" s="99">
        <v>0</v>
      </c>
      <c r="M18" s="20">
        <v>0</v>
      </c>
      <c r="N18" s="20">
        <f t="shared" si="2"/>
        <v>0</v>
      </c>
      <c r="O18" s="111" t="e">
        <f>(N18/'01.05.2024'!N17)*100</f>
        <v>#DIV/0!</v>
      </c>
      <c r="P18" s="99">
        <v>400</v>
      </c>
      <c r="Q18" s="20">
        <v>480</v>
      </c>
      <c r="R18" s="20">
        <f t="shared" si="3"/>
        <v>440</v>
      </c>
      <c r="S18" s="22">
        <f>(R18/'01.05.2024'!R17)*100</f>
        <v>86.870681145113522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3</v>
      </c>
      <c r="AE18" s="57">
        <f t="shared" si="5"/>
        <v>425</v>
      </c>
      <c r="AF18" s="57">
        <f t="shared" si="5"/>
        <v>498</v>
      </c>
      <c r="AG18" s="59"/>
    </row>
    <row r="19" spans="1:33" ht="21.6">
      <c r="A19" s="12">
        <v>12</v>
      </c>
      <c r="B19" s="84" t="s">
        <v>30</v>
      </c>
      <c r="C19" s="89">
        <v>305</v>
      </c>
      <c r="D19" s="14">
        <v>305</v>
      </c>
      <c r="E19" s="15">
        <f t="shared" si="0"/>
        <v>305</v>
      </c>
      <c r="F19" s="90">
        <f>(E19/'01.06.2024'!E18)*100</f>
        <v>48.198482932996214</v>
      </c>
      <c r="G19" s="99">
        <v>0</v>
      </c>
      <c r="H19" s="20">
        <v>0</v>
      </c>
      <c r="I19" s="20">
        <f t="shared" si="1"/>
        <v>0</v>
      </c>
      <c r="J19" s="32">
        <f>(I19/'01.05.2024'!I18)*100</f>
        <v>0</v>
      </c>
      <c r="K19" s="100">
        <v>100</v>
      </c>
      <c r="L19" s="101">
        <v>825</v>
      </c>
      <c r="M19" s="22">
        <v>825</v>
      </c>
      <c r="N19" s="22">
        <f t="shared" si="2"/>
        <v>825</v>
      </c>
      <c r="O19" s="111">
        <f>(N19/'01.05.2024'!N18)*100</f>
        <v>87.445015634108856</v>
      </c>
      <c r="P19" s="99">
        <v>485</v>
      </c>
      <c r="Q19" s="20">
        <v>485</v>
      </c>
      <c r="R19" s="20">
        <f t="shared" si="3"/>
        <v>485</v>
      </c>
      <c r="S19" s="22">
        <f>(R19/'01.05.2024'!R18)*100</f>
        <v>90.960240060014996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 t="shared" si="5"/>
        <v>538.33333333333337</v>
      </c>
      <c r="AF19" s="57">
        <f t="shared" si="5"/>
        <v>538.33333333333337</v>
      </c>
      <c r="AG19" s="58"/>
    </row>
    <row r="20" spans="1:33" ht="21.6">
      <c r="A20" s="12">
        <v>13</v>
      </c>
      <c r="B20" s="84" t="s">
        <v>31</v>
      </c>
      <c r="C20" s="92">
        <v>0</v>
      </c>
      <c r="D20" s="21">
        <v>0</v>
      </c>
      <c r="E20" s="23">
        <f t="shared" si="0"/>
        <v>0</v>
      </c>
      <c r="F20" s="90" t="e">
        <f>(E20/'01.06.2024'!E19)*100</f>
        <v>#DIV/0!</v>
      </c>
      <c r="G20" s="101">
        <v>1634</v>
      </c>
      <c r="H20" s="22">
        <v>1634</v>
      </c>
      <c r="I20" s="22">
        <f t="shared" si="1"/>
        <v>1634</v>
      </c>
      <c r="J20" s="32" t="e">
        <f>(I20/'01.05.2024'!I19)*100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(N20/'01.05.2024'!N19)*100</f>
        <v>#VALUE!</v>
      </c>
      <c r="P20" s="99">
        <v>1100</v>
      </c>
      <c r="Q20" s="20">
        <v>1200</v>
      </c>
      <c r="R20" s="20">
        <f t="shared" si="3"/>
        <v>1150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2</v>
      </c>
      <c r="AE20" s="57">
        <f>(C20+G20+L20+P20)/2</f>
        <v>1367</v>
      </c>
      <c r="AF20" s="57">
        <f>(D20+H20+M20+Q20)/2</f>
        <v>1417</v>
      </c>
      <c r="AG20" s="58"/>
    </row>
    <row r="21" spans="1:33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(E21/'01.06.2024'!E20)*100</f>
        <v>#VALUE!</v>
      </c>
      <c r="G21" s="99" t="s">
        <v>20</v>
      </c>
      <c r="H21" s="20"/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20"/>
      <c r="N21" s="20" t="s">
        <v>20</v>
      </c>
      <c r="O21" s="111" t="e">
        <f>(N21/'01.05.2024'!N20)*100</f>
        <v>#VALUE!</v>
      </c>
      <c r="P21" s="99" t="s">
        <v>20</v>
      </c>
      <c r="Q21" s="20"/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>
        <f t="shared" si="4"/>
        <v>0</v>
      </c>
      <c r="AG21" s="58"/>
    </row>
    <row r="22" spans="1:33">
      <c r="A22" s="12">
        <v>15</v>
      </c>
      <c r="B22" s="84" t="s">
        <v>33</v>
      </c>
      <c r="C22" s="89" t="s">
        <v>20</v>
      </c>
      <c r="D22" s="14"/>
      <c r="E22" s="15" t="e">
        <f t="shared" ref="E22:E25" si="6">(C22+D22)/2</f>
        <v>#VALUE!</v>
      </c>
      <c r="F22" s="90" t="e">
        <f>(E22/'01.06.2024'!E21)*100</f>
        <v>#VALUE!</v>
      </c>
      <c r="G22" s="99" t="s">
        <v>34</v>
      </c>
      <c r="H22" s="20"/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20"/>
      <c r="N22" s="20" t="s">
        <v>20</v>
      </c>
      <c r="O22" s="111" t="e">
        <f>(N22/'01.05.2024'!N21)*100</f>
        <v>#VALUE!</v>
      </c>
      <c r="P22" s="99" t="s">
        <v>20</v>
      </c>
      <c r="Q22" s="20"/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>
        <f t="shared" si="4"/>
        <v>0</v>
      </c>
      <c r="AG22" s="58"/>
    </row>
    <row r="23" spans="1:33">
      <c r="A23" s="12">
        <v>16</v>
      </c>
      <c r="B23" s="84" t="s">
        <v>35</v>
      </c>
      <c r="C23" s="89">
        <v>0</v>
      </c>
      <c r="D23" s="14">
        <v>0</v>
      </c>
      <c r="E23" s="15">
        <f t="shared" si="6"/>
        <v>0</v>
      </c>
      <c r="F23" s="90">
        <f>(E23/'01.06.2024'!E22)*100</f>
        <v>0</v>
      </c>
      <c r="G23" s="102">
        <v>0</v>
      </c>
      <c r="H23" s="62">
        <v>0</v>
      </c>
      <c r="I23" s="20">
        <f t="shared" ref="I23:I41" si="7">(G23+H23)/2</f>
        <v>0</v>
      </c>
      <c r="J23" s="32">
        <f>(I23/'01.05.2024'!I22)*100</f>
        <v>0</v>
      </c>
      <c r="K23" s="100">
        <v>0</v>
      </c>
      <c r="L23" s="99">
        <v>0</v>
      </c>
      <c r="M23" s="20">
        <v>0</v>
      </c>
      <c r="N23" s="20"/>
      <c r="O23" s="111" t="e">
        <f>(N23/'01.05.2024'!N22)*100</f>
        <v>#DIV/0!</v>
      </c>
      <c r="P23" s="99">
        <v>315</v>
      </c>
      <c r="Q23" s="20">
        <v>315</v>
      </c>
      <c r="R23" s="20">
        <f t="shared" ref="R23:R44" si="8">(P23+Q23)/2</f>
        <v>315</v>
      </c>
      <c r="S23" s="22">
        <f>(R23/'01.05.2024'!R22)*100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1</v>
      </c>
      <c r="AE23" s="57">
        <f>(C23+G23+L23+P23)/1</f>
        <v>315</v>
      </c>
      <c r="AF23" s="57">
        <f>(D23+H23+M23+Q23)/1</f>
        <v>315</v>
      </c>
      <c r="AG23" s="58"/>
    </row>
    <row r="24" spans="1:33">
      <c r="A24" s="12">
        <v>17</v>
      </c>
      <c r="B24" s="84" t="s">
        <v>36</v>
      </c>
      <c r="C24" s="89">
        <v>120</v>
      </c>
      <c r="D24" s="25">
        <v>510</v>
      </c>
      <c r="E24" s="15">
        <f t="shared" si="6"/>
        <v>315</v>
      </c>
      <c r="F24" s="90">
        <f>(E24/'01.06.2024'!E23)*100</f>
        <v>137.25490196078431</v>
      </c>
      <c r="G24" s="103">
        <v>130</v>
      </c>
      <c r="H24" s="63">
        <v>505</v>
      </c>
      <c r="I24" s="20">
        <f t="shared" si="7"/>
        <v>317.5</v>
      </c>
      <c r="J24" s="32">
        <f>(I24/'01.05.2024'!I23)*100</f>
        <v>160.8002025829324</v>
      </c>
      <c r="K24" s="104">
        <v>100</v>
      </c>
      <c r="L24" s="99">
        <v>0</v>
      </c>
      <c r="M24" s="20">
        <v>0</v>
      </c>
      <c r="N24" s="20">
        <f t="shared" ref="N24:N32" si="9">(L24+M24)/2</f>
        <v>0</v>
      </c>
      <c r="O24" s="111">
        <f>(N24/'01.05.2024'!N23)*100</f>
        <v>0</v>
      </c>
      <c r="P24" s="99">
        <v>199</v>
      </c>
      <c r="Q24" s="20">
        <v>199</v>
      </c>
      <c r="R24" s="20">
        <f t="shared" si="8"/>
        <v>199</v>
      </c>
      <c r="S24" s="22">
        <f>(R24/'01.05.2024'!R23)*100</f>
        <v>95.903614457831324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3</v>
      </c>
      <c r="AE24" s="57">
        <f>(C24+G24+L24+P24)/3</f>
        <v>149.66666666666666</v>
      </c>
      <c r="AF24" s="57">
        <f>(D24+H24+M24+Q24)/3</f>
        <v>404.66666666666669</v>
      </c>
      <c r="AG24" s="58"/>
    </row>
    <row r="25" spans="1:33">
      <c r="A25" s="12">
        <v>18</v>
      </c>
      <c r="B25" s="84" t="s">
        <v>37</v>
      </c>
      <c r="C25" s="89">
        <v>0</v>
      </c>
      <c r="D25" s="14">
        <v>0</v>
      </c>
      <c r="E25" s="15">
        <f t="shared" si="6"/>
        <v>0</v>
      </c>
      <c r="F25" s="90" t="e">
        <f>(E25/'01.06.2024'!E24)*100</f>
        <v>#DIV/0!</v>
      </c>
      <c r="G25" s="99">
        <v>248</v>
      </c>
      <c r="H25" s="20">
        <v>1051</v>
      </c>
      <c r="I25" s="20">
        <f t="shared" si="7"/>
        <v>649.5</v>
      </c>
      <c r="J25" s="32">
        <f>(I25/'01.05.2024'!I24)*100</f>
        <v>153.54609929078015</v>
      </c>
      <c r="K25" s="100">
        <v>100</v>
      </c>
      <c r="L25" s="99">
        <v>0</v>
      </c>
      <c r="M25" s="20">
        <v>0</v>
      </c>
      <c r="N25" s="20">
        <f t="shared" si="9"/>
        <v>0</v>
      </c>
      <c r="O25" s="111" t="e">
        <f>(N25/'01.05.2024'!N24)*100</f>
        <v>#DIV/0!</v>
      </c>
      <c r="P25" s="99">
        <v>600</v>
      </c>
      <c r="Q25" s="20">
        <v>600</v>
      </c>
      <c r="R25" s="20">
        <f t="shared" si="8"/>
        <v>600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2</v>
      </c>
      <c r="AE25" s="57">
        <f>(C25+G25+L25+P25)/2</f>
        <v>424</v>
      </c>
      <c r="AF25" s="57">
        <f>(D25+H25+M25+Q25)/2</f>
        <v>825.5</v>
      </c>
      <c r="AG25" s="58"/>
    </row>
    <row r="26" spans="1:33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(E26/'01.06.2024'!E25)*100</f>
        <v>#VALUE!</v>
      </c>
      <c r="G26" s="99">
        <v>173</v>
      </c>
      <c r="H26" s="20">
        <v>262</v>
      </c>
      <c r="I26" s="20">
        <f t="shared" si="7"/>
        <v>217.5</v>
      </c>
      <c r="J26" s="32" t="e">
        <f>(I26/'01.05.2024'!I25)*100</f>
        <v>#DIV/0!</v>
      </c>
      <c r="K26" s="100">
        <v>0</v>
      </c>
      <c r="L26" s="99">
        <v>0</v>
      </c>
      <c r="M26" s="20">
        <v>0</v>
      </c>
      <c r="N26" s="20">
        <f t="shared" si="9"/>
        <v>0</v>
      </c>
      <c r="O26" s="111" t="e">
        <f>(N26/'01.05.2024'!N25)*100</f>
        <v>#DIV/0!</v>
      </c>
      <c r="P26" s="99">
        <v>395</v>
      </c>
      <c r="Q26" s="20">
        <v>395</v>
      </c>
      <c r="R26" s="20">
        <f t="shared" si="8"/>
        <v>395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2</v>
      </c>
      <c r="AE26" s="57">
        <f>(C26+G26+L26+P26)/2</f>
        <v>284</v>
      </c>
      <c r="AF26" s="57">
        <f>(D26+H26+M26+Q26)/2</f>
        <v>328.5</v>
      </c>
      <c r="AG26" s="58"/>
    </row>
    <row r="27" spans="1:33" ht="21.6">
      <c r="A27" s="12">
        <v>20</v>
      </c>
      <c r="B27" s="84" t="s">
        <v>39</v>
      </c>
      <c r="C27" s="89">
        <v>53</v>
      </c>
      <c r="D27" s="14">
        <v>239</v>
      </c>
      <c r="E27" s="15">
        <f t="shared" ref="E27:E38" si="10">(C27+D27)/2</f>
        <v>146</v>
      </c>
      <c r="F27" s="90">
        <f>(E27/'01.06.2024'!E26)*100</f>
        <v>83.811710677382322</v>
      </c>
      <c r="G27" s="99">
        <v>50</v>
      </c>
      <c r="H27" s="20">
        <v>202</v>
      </c>
      <c r="I27" s="20">
        <f t="shared" si="7"/>
        <v>126</v>
      </c>
      <c r="J27" s="32">
        <f>(I27/'01.05.2024'!I26)*100</f>
        <v>62.608695652173921</v>
      </c>
      <c r="K27" s="100">
        <v>100</v>
      </c>
      <c r="L27" s="99">
        <v>65</v>
      </c>
      <c r="M27" s="22">
        <v>159</v>
      </c>
      <c r="N27" s="22">
        <f t="shared" si="9"/>
        <v>112</v>
      </c>
      <c r="O27" s="111">
        <f>(N27/'01.05.2024'!N26)*100</f>
        <v>56.126284139313455</v>
      </c>
      <c r="P27" s="99">
        <v>55</v>
      </c>
      <c r="Q27" s="20">
        <v>200</v>
      </c>
      <c r="R27" s="20">
        <f t="shared" si="8"/>
        <v>127.5</v>
      </c>
      <c r="S27" s="22">
        <f>(R27/'01.05.2024'!R26)*100</f>
        <v>51.598543099959528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55.75</v>
      </c>
      <c r="AF27" s="57">
        <f t="shared" si="4"/>
        <v>200</v>
      </c>
      <c r="AG27" s="58"/>
    </row>
    <row r="28" spans="1:33" ht="21.6">
      <c r="A28" s="12">
        <v>21</v>
      </c>
      <c r="B28" s="84" t="s">
        <v>40</v>
      </c>
      <c r="C28" s="89">
        <v>94</v>
      </c>
      <c r="D28" s="14">
        <v>94</v>
      </c>
      <c r="E28" s="15">
        <f t="shared" si="10"/>
        <v>94</v>
      </c>
      <c r="F28" s="90">
        <f>(E28/'01.06.2024'!E27)*100</f>
        <v>118.98734177215189</v>
      </c>
      <c r="G28" s="99">
        <v>92</v>
      </c>
      <c r="H28" s="20">
        <v>92</v>
      </c>
      <c r="I28" s="20">
        <f t="shared" si="7"/>
        <v>92</v>
      </c>
      <c r="J28" s="32">
        <f>(I28/'01.05.2024'!I27)*100</f>
        <v>119.48051948051948</v>
      </c>
      <c r="K28" s="100">
        <v>100</v>
      </c>
      <c r="L28" s="99">
        <v>98</v>
      </c>
      <c r="M28" s="20">
        <v>98</v>
      </c>
      <c r="N28" s="20">
        <f t="shared" si="9"/>
        <v>98</v>
      </c>
      <c r="O28" s="111">
        <f>(N28/'01.05.2024'!N27)*100</f>
        <v>122.50000000000001</v>
      </c>
      <c r="P28" s="99">
        <v>94</v>
      </c>
      <c r="Q28" s="20">
        <v>94</v>
      </c>
      <c r="R28" s="20">
        <f t="shared" si="8"/>
        <v>94</v>
      </c>
      <c r="S28" s="22">
        <f>(R28/'01.05.2024'!R27)*100</f>
        <v>109.30232558139534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94.5</v>
      </c>
      <c r="AF28" s="57">
        <f t="shared" si="4"/>
        <v>94.5</v>
      </c>
      <c r="AG28" s="58"/>
    </row>
    <row r="29" spans="1:33" ht="31.8">
      <c r="A29" s="12">
        <v>22</v>
      </c>
      <c r="B29" s="84" t="s">
        <v>41</v>
      </c>
      <c r="C29" s="89">
        <v>88</v>
      </c>
      <c r="D29" s="14">
        <v>92</v>
      </c>
      <c r="E29" s="15">
        <f t="shared" si="10"/>
        <v>90</v>
      </c>
      <c r="F29" s="90">
        <f>(E29/'01.06.2024'!E28)*100</f>
        <v>115.38461538461537</v>
      </c>
      <c r="G29" s="99">
        <v>88</v>
      </c>
      <c r="H29" s="20">
        <v>88</v>
      </c>
      <c r="I29" s="20">
        <f t="shared" si="7"/>
        <v>88</v>
      </c>
      <c r="J29" s="32">
        <f>(I29/'01.05.2024'!I28)*100</f>
        <v>135.38461538461539</v>
      </c>
      <c r="K29" s="100">
        <v>100</v>
      </c>
      <c r="L29" s="99">
        <v>0</v>
      </c>
      <c r="M29" s="20">
        <v>0</v>
      </c>
      <c r="N29" s="20">
        <f t="shared" si="9"/>
        <v>0</v>
      </c>
      <c r="O29" s="111">
        <f>(N29/'01.05.2024'!N28)*100</f>
        <v>0</v>
      </c>
      <c r="P29" s="99">
        <v>92</v>
      </c>
      <c r="Q29" s="20">
        <v>92</v>
      </c>
      <c r="R29" s="20">
        <f t="shared" si="8"/>
        <v>92</v>
      </c>
      <c r="S29" s="22">
        <f>(R29/'01.05.2024'!R28)*100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3</v>
      </c>
      <c r="AE29" s="57">
        <f>(C29+G29+L29+P29)/3</f>
        <v>89.333333333333329</v>
      </c>
      <c r="AF29" s="57">
        <f>(D29+H29+M29+Q29)/3</f>
        <v>90.666666666666671</v>
      </c>
      <c r="AG29" s="58"/>
    </row>
    <row r="30" spans="1:33" ht="21.6">
      <c r="A30" s="12">
        <v>23</v>
      </c>
      <c r="B30" s="84" t="s">
        <v>42</v>
      </c>
      <c r="C30" s="89">
        <v>120</v>
      </c>
      <c r="D30" s="14">
        <v>120</v>
      </c>
      <c r="E30" s="15">
        <f t="shared" si="10"/>
        <v>120</v>
      </c>
      <c r="F30" s="90">
        <f>(E30/'01.06.2024'!E29)*100</f>
        <v>110.04126547455296</v>
      </c>
      <c r="G30" s="99">
        <v>125</v>
      </c>
      <c r="H30" s="20">
        <v>125</v>
      </c>
      <c r="I30" s="20">
        <f t="shared" si="7"/>
        <v>125</v>
      </c>
      <c r="J30" s="32">
        <f>(I30/'01.05.2024'!I29)*100</f>
        <v>120.77294685990339</v>
      </c>
      <c r="K30" s="100">
        <v>100</v>
      </c>
      <c r="L30" s="99">
        <v>99</v>
      </c>
      <c r="M30" s="20">
        <v>99</v>
      </c>
      <c r="N30" s="20">
        <f t="shared" si="9"/>
        <v>99</v>
      </c>
      <c r="O30" s="111">
        <f>(N30/'01.05.2024'!N29)*100</f>
        <v>92.523364485981304</v>
      </c>
      <c r="P30" s="99">
        <v>125</v>
      </c>
      <c r="Q30" s="20">
        <v>125</v>
      </c>
      <c r="R30" s="20">
        <f t="shared" si="8"/>
        <v>125</v>
      </c>
      <c r="S30" s="22">
        <f>(R30/'01.05.2024'!R29)*100</f>
        <v>119.21793037672867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117.25</v>
      </c>
      <c r="AF30" s="57">
        <f t="shared" si="4"/>
        <v>117.25</v>
      </c>
      <c r="AG30" s="58"/>
    </row>
    <row r="31" spans="1:33" ht="21.6">
      <c r="A31" s="12">
        <v>24</v>
      </c>
      <c r="B31" s="84" t="s">
        <v>43</v>
      </c>
      <c r="C31" s="89">
        <v>480</v>
      </c>
      <c r="D31" s="14">
        <v>534</v>
      </c>
      <c r="E31" s="15">
        <f t="shared" si="10"/>
        <v>507</v>
      </c>
      <c r="F31" s="90">
        <f>(E31/'01.06.2024'!E30)*100</f>
        <v>110.81967213114754</v>
      </c>
      <c r="G31" s="99">
        <v>402</v>
      </c>
      <c r="H31" s="20">
        <v>556</v>
      </c>
      <c r="I31" s="20">
        <f t="shared" si="7"/>
        <v>479</v>
      </c>
      <c r="J31" s="32">
        <f>(I31/'01.05.2024'!I30)*100</f>
        <v>97.071638463876781</v>
      </c>
      <c r="K31" s="100">
        <v>100</v>
      </c>
      <c r="L31" s="99">
        <v>0</v>
      </c>
      <c r="M31" s="20">
        <v>0</v>
      </c>
      <c r="N31" s="20">
        <f t="shared" si="9"/>
        <v>0</v>
      </c>
      <c r="O31" s="111" t="e">
        <f>(N31/'01.05.2024'!N30)*100</f>
        <v>#DIV/0!</v>
      </c>
      <c r="P31" s="99">
        <v>240</v>
      </c>
      <c r="Q31" s="20">
        <v>250</v>
      </c>
      <c r="R31" s="20">
        <f t="shared" si="8"/>
        <v>245</v>
      </c>
      <c r="S31" s="22">
        <f>(R31/'01.05.2024'!R30)*100</f>
        <v>54.748603351955303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3</v>
      </c>
      <c r="AE31" s="57">
        <f>(C31+G31+L31+P31)/3</f>
        <v>374</v>
      </c>
      <c r="AF31" s="57">
        <f>(D31+H31+M31+Q31)/3</f>
        <v>446.66666666666669</v>
      </c>
      <c r="AG31" s="58"/>
    </row>
    <row r="32" spans="1:33" ht="21.6">
      <c r="A32" s="12">
        <v>25</v>
      </c>
      <c r="B32" s="84" t="s">
        <v>44</v>
      </c>
      <c r="C32" s="92">
        <v>1194</v>
      </c>
      <c r="D32" s="21">
        <v>1194</v>
      </c>
      <c r="E32" s="27">
        <f t="shared" si="10"/>
        <v>1194</v>
      </c>
      <c r="F32" s="90">
        <f>(E32/'01.06.2024'!E31)*100</f>
        <v>88.928611328343194</v>
      </c>
      <c r="G32" s="105">
        <v>1194</v>
      </c>
      <c r="H32" s="22">
        <v>1194</v>
      </c>
      <c r="I32" s="22">
        <f t="shared" si="7"/>
        <v>1194</v>
      </c>
      <c r="J32" s="32">
        <f>(I32/'01.05.2024'!I31)*100</f>
        <v>93.037752756457721</v>
      </c>
      <c r="K32" s="100">
        <v>100</v>
      </c>
      <c r="L32" s="99">
        <v>0</v>
      </c>
      <c r="M32" s="20">
        <v>0</v>
      </c>
      <c r="N32" s="20">
        <f t="shared" si="9"/>
        <v>0</v>
      </c>
      <c r="O32" s="111">
        <f>(N32/'01.05.2024'!N31)*100</f>
        <v>0</v>
      </c>
      <c r="P32" s="105">
        <v>1222</v>
      </c>
      <c r="Q32" s="36">
        <v>1222</v>
      </c>
      <c r="R32" s="20">
        <f t="shared" si="8"/>
        <v>1222</v>
      </c>
      <c r="S32" s="22">
        <f>(R32/'01.05.2024'!R31)*100</f>
        <v>110.25895515654607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3</v>
      </c>
      <c r="AE32" s="57">
        <f>(C32+G32+L32+P32)/3</f>
        <v>1203.3333333333333</v>
      </c>
      <c r="AF32" s="57">
        <f>(D32+H32+M32+Q32)/3</f>
        <v>1203.3333333333333</v>
      </c>
      <c r="AG32" s="58"/>
    </row>
    <row r="33" spans="1:33" ht="21.6">
      <c r="A33" s="12">
        <v>26</v>
      </c>
      <c r="B33" s="84" t="s">
        <v>45</v>
      </c>
      <c r="C33" s="89">
        <v>119</v>
      </c>
      <c r="D33" s="14">
        <v>126</v>
      </c>
      <c r="E33" s="15">
        <f t="shared" si="10"/>
        <v>122.5</v>
      </c>
      <c r="F33" s="90">
        <f>(E33/'01.06.2024'!E32)*100</f>
        <v>88.896952104499277</v>
      </c>
      <c r="G33" s="99">
        <v>0</v>
      </c>
      <c r="H33" s="20">
        <v>0</v>
      </c>
      <c r="I33" s="20">
        <f t="shared" si="7"/>
        <v>0</v>
      </c>
      <c r="J33" s="32">
        <f>(I33/'01.05.2024'!I32)*100</f>
        <v>0</v>
      </c>
      <c r="K33" s="100">
        <v>100</v>
      </c>
      <c r="L33" s="99">
        <v>0</v>
      </c>
      <c r="M33" s="20">
        <v>0</v>
      </c>
      <c r="N33" s="20" t="s">
        <v>34</v>
      </c>
      <c r="O33" s="111" t="e">
        <f>(N33/'01.05.2024'!N32)*100</f>
        <v>#VALUE!</v>
      </c>
      <c r="P33" s="99">
        <v>125</v>
      </c>
      <c r="Q33" s="20">
        <v>125</v>
      </c>
      <c r="R33" s="20">
        <f t="shared" si="8"/>
        <v>125</v>
      </c>
      <c r="S33" s="22">
        <f>(R33/'01.05.2024'!R32)*100</f>
        <v>113.63636363636364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2</v>
      </c>
      <c r="AE33" s="57">
        <f t="shared" ref="AE33:AF33" si="11">(C33+G33+L33+P33)/2</f>
        <v>122</v>
      </c>
      <c r="AF33" s="57">
        <f t="shared" si="11"/>
        <v>125.5</v>
      </c>
      <c r="AG33" s="58"/>
    </row>
    <row r="34" spans="1:33" ht="21.6">
      <c r="A34" s="12">
        <v>27</v>
      </c>
      <c r="B34" s="84" t="s">
        <v>46</v>
      </c>
      <c r="C34" s="89">
        <v>400</v>
      </c>
      <c r="D34" s="14">
        <v>400</v>
      </c>
      <c r="E34" s="15">
        <f t="shared" si="10"/>
        <v>400</v>
      </c>
      <c r="F34" s="90">
        <f>(E34/'01.06.2024'!E33)*100</f>
        <v>110.10184420589044</v>
      </c>
      <c r="G34" s="99">
        <v>413</v>
      </c>
      <c r="H34" s="20">
        <v>413</v>
      </c>
      <c r="I34" s="20">
        <f t="shared" si="7"/>
        <v>413</v>
      </c>
      <c r="J34" s="32">
        <f>(I34/'01.05.2024'!I33)*100</f>
        <v>148.66810655147586</v>
      </c>
      <c r="K34" s="100">
        <v>100</v>
      </c>
      <c r="L34" s="99">
        <v>0</v>
      </c>
      <c r="M34" s="20">
        <v>0</v>
      </c>
      <c r="N34" s="20">
        <f t="shared" ref="N34:N38" si="12">(L34+M34)/2</f>
        <v>0</v>
      </c>
      <c r="O34" s="111" t="e">
        <f>(N34/'01.05.2024'!N33)*100</f>
        <v>#DIV/0!</v>
      </c>
      <c r="P34" s="99">
        <v>250</v>
      </c>
      <c r="Q34" s="20">
        <v>250</v>
      </c>
      <c r="R34" s="20">
        <f t="shared" si="8"/>
        <v>250</v>
      </c>
      <c r="S34" s="22">
        <f>(R34/'01.05.2024'!R33)*100</f>
        <v>84.260195483653519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>(C34+G34+L34+P34)/3</f>
        <v>354.33333333333331</v>
      </c>
      <c r="AF34" s="57">
        <f>(D34+H34+M34+Q34)/3</f>
        <v>354.33333333333331</v>
      </c>
      <c r="AG34" s="58"/>
    </row>
    <row r="35" spans="1:33" ht="21.6">
      <c r="A35" s="12">
        <v>28</v>
      </c>
      <c r="B35" s="84" t="s">
        <v>47</v>
      </c>
      <c r="C35" s="89">
        <v>510</v>
      </c>
      <c r="D35" s="14">
        <v>857</v>
      </c>
      <c r="E35" s="15">
        <f t="shared" si="10"/>
        <v>683.5</v>
      </c>
      <c r="F35" s="90">
        <f>(E35/'01.06.2024'!E34)*100</f>
        <v>87.404092071611245</v>
      </c>
      <c r="G35" s="101">
        <v>534</v>
      </c>
      <c r="H35" s="22">
        <v>1028</v>
      </c>
      <c r="I35" s="22">
        <f t="shared" si="7"/>
        <v>781</v>
      </c>
      <c r="J35" s="32">
        <f>(I35/'01.05.2024'!I34)*100</f>
        <v>109.15443745632425</v>
      </c>
      <c r="K35" s="100">
        <v>100</v>
      </c>
      <c r="L35" s="99">
        <v>0</v>
      </c>
      <c r="M35" s="22">
        <v>0</v>
      </c>
      <c r="N35" s="20">
        <f t="shared" si="12"/>
        <v>0</v>
      </c>
      <c r="O35" s="111">
        <f>(N35/'01.05.2024'!N34)*100</f>
        <v>0</v>
      </c>
      <c r="P35" s="101">
        <v>700</v>
      </c>
      <c r="Q35" s="20">
        <v>700</v>
      </c>
      <c r="R35" s="20">
        <f t="shared" si="8"/>
        <v>700</v>
      </c>
      <c r="S35" s="22">
        <f>(R35/'01.05.2024'!R34)*100</f>
        <v>99.57325746799431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>(C35+G35+L35+P35)/3</f>
        <v>581.33333333333337</v>
      </c>
      <c r="AF35" s="57">
        <f>(D35+H35+M35+Q35)/3</f>
        <v>861.66666666666663</v>
      </c>
      <c r="AG35" s="58"/>
    </row>
    <row r="36" spans="1:33" ht="21.6">
      <c r="A36" s="12">
        <v>29</v>
      </c>
      <c r="B36" s="84" t="s">
        <v>48</v>
      </c>
      <c r="C36" s="89">
        <v>0</v>
      </c>
      <c r="D36" s="14">
        <v>0</v>
      </c>
      <c r="E36" s="15">
        <f t="shared" si="10"/>
        <v>0</v>
      </c>
      <c r="F36" s="90">
        <f>(E36/'01.06.2024'!E35)*100</f>
        <v>0</v>
      </c>
      <c r="G36" s="99">
        <v>0</v>
      </c>
      <c r="H36" s="20">
        <v>0</v>
      </c>
      <c r="I36" s="20">
        <f t="shared" si="7"/>
        <v>0</v>
      </c>
      <c r="J36" s="32">
        <f>(I36/'01.05.2024'!I35)*100</f>
        <v>0</v>
      </c>
      <c r="K36" s="100">
        <v>100</v>
      </c>
      <c r="L36" s="99">
        <v>59</v>
      </c>
      <c r="M36" s="20">
        <v>59</v>
      </c>
      <c r="N36" s="20">
        <f t="shared" si="12"/>
        <v>59</v>
      </c>
      <c r="O36" s="111" t="e">
        <f>(N36/'01.05.2024'!N35)*100</f>
        <v>#DIV/0!</v>
      </c>
      <c r="P36" s="99">
        <v>55</v>
      </c>
      <c r="Q36" s="20">
        <v>55</v>
      </c>
      <c r="R36" s="20">
        <f t="shared" si="8"/>
        <v>55</v>
      </c>
      <c r="S36" s="22">
        <f>(R36/'01.05.2024'!R35)*100</f>
        <v>130.95238095238096</v>
      </c>
      <c r="T36" s="119">
        <v>50</v>
      </c>
      <c r="U36" s="116">
        <v>48</v>
      </c>
      <c r="V36" s="40">
        <v>48</v>
      </c>
      <c r="W36" s="40">
        <f t="shared" ref="W36:W39" si="13">(U36+V36)/2</f>
        <v>48</v>
      </c>
      <c r="X36" s="41">
        <f>(W36/'01.05.2024'!W35)*100</f>
        <v>137.14285714285714</v>
      </c>
      <c r="Y36" s="80">
        <v>55</v>
      </c>
      <c r="Z36" s="42">
        <v>55</v>
      </c>
      <c r="AA36" s="40">
        <f t="shared" ref="AA36:AA47" si="14">(Y36+Z36)/2</f>
        <v>55</v>
      </c>
      <c r="AB36" s="41">
        <f>(AA36/'01.05.2024'!AA35)*100</f>
        <v>68.75</v>
      </c>
      <c r="AC36" s="39">
        <v>100</v>
      </c>
      <c r="AD36" s="39">
        <v>4</v>
      </c>
      <c r="AE36" s="57">
        <f>(C36+G36+L36+P36+U36+Y36)/4</f>
        <v>54.25</v>
      </c>
      <c r="AF36" s="57">
        <f>(D36+H36+M36+Q36+V36+Z36)/4</f>
        <v>54.25</v>
      </c>
      <c r="AG36" s="58"/>
    </row>
    <row r="37" spans="1:33" ht="21.6">
      <c r="A37" s="12">
        <v>30</v>
      </c>
      <c r="B37" s="84" t="s">
        <v>49</v>
      </c>
      <c r="C37" s="89">
        <v>47</v>
      </c>
      <c r="D37" s="14">
        <v>47</v>
      </c>
      <c r="E37" s="15">
        <f t="shared" si="10"/>
        <v>47</v>
      </c>
      <c r="F37" s="90">
        <f>(E37/'01.06.2024'!E36)*100</f>
        <v>117.5</v>
      </c>
      <c r="G37" s="99">
        <v>51</v>
      </c>
      <c r="H37" s="20">
        <v>51</v>
      </c>
      <c r="I37" s="20">
        <f t="shared" si="7"/>
        <v>51</v>
      </c>
      <c r="J37" s="32">
        <f>(I37/'01.05.2024'!I36)*100</f>
        <v>137.83783783783784</v>
      </c>
      <c r="K37" s="100">
        <v>100</v>
      </c>
      <c r="L37" s="99">
        <v>60</v>
      </c>
      <c r="M37" s="20">
        <v>60</v>
      </c>
      <c r="N37" s="20">
        <f t="shared" si="12"/>
        <v>60</v>
      </c>
      <c r="O37" s="111">
        <f>(N37/'01.05.2024'!N36)*100</f>
        <v>100</v>
      </c>
      <c r="P37" s="99">
        <v>45</v>
      </c>
      <c r="Q37" s="20">
        <v>45</v>
      </c>
      <c r="R37" s="20">
        <f t="shared" si="8"/>
        <v>45</v>
      </c>
      <c r="S37" s="22">
        <f>(R37/'01.05.2024'!R36)*100</f>
        <v>91.83673469387756</v>
      </c>
      <c r="T37" s="119">
        <v>100</v>
      </c>
      <c r="U37" s="116">
        <v>45</v>
      </c>
      <c r="V37" s="40">
        <v>45</v>
      </c>
      <c r="W37" s="40">
        <f t="shared" si="13"/>
        <v>45</v>
      </c>
      <c r="X37" s="41">
        <f>(W37/'01.05.2024'!W36)*100</f>
        <v>118.42105263157893</v>
      </c>
      <c r="Y37" s="80">
        <v>45</v>
      </c>
      <c r="Z37" s="40">
        <v>45</v>
      </c>
      <c r="AA37" s="40">
        <v>35</v>
      </c>
      <c r="AB37" s="41">
        <f>(AA37/'01.05.2024'!AA36)*100</f>
        <v>100</v>
      </c>
      <c r="AC37" s="39">
        <v>100</v>
      </c>
      <c r="AD37" s="39">
        <v>6</v>
      </c>
      <c r="AE37" s="57">
        <f>(C37+G37+L37+P37+U37+Y37)/6</f>
        <v>48.833333333333336</v>
      </c>
      <c r="AF37" s="57">
        <f>(D37+H37+M37+Q37+V37+Z37)/6</f>
        <v>48.833333333333336</v>
      </c>
      <c r="AG37" s="58"/>
    </row>
    <row r="38" spans="1:33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0"/>
        <v>0</v>
      </c>
      <c r="F38" s="90" t="e">
        <f>(E38/'01.06.2024'!E37)*100</f>
        <v>#DIV/0!</v>
      </c>
      <c r="G38" s="99">
        <v>0</v>
      </c>
      <c r="H38" s="20">
        <v>0</v>
      </c>
      <c r="I38" s="20">
        <f t="shared" si="7"/>
        <v>0</v>
      </c>
      <c r="J38" s="32">
        <f>(I38/'01.05.2024'!I37)*100</f>
        <v>0</v>
      </c>
      <c r="K38" s="100">
        <v>100</v>
      </c>
      <c r="L38" s="99">
        <v>0</v>
      </c>
      <c r="M38" s="20">
        <v>0</v>
      </c>
      <c r="N38" s="20">
        <f t="shared" si="12"/>
        <v>0</v>
      </c>
      <c r="O38" s="111" t="e">
        <f>(N38/'01.05.2024'!N37)*100</f>
        <v>#DIV/0!</v>
      </c>
      <c r="P38" s="99">
        <v>40</v>
      </c>
      <c r="Q38" s="20">
        <v>40</v>
      </c>
      <c r="R38" s="20">
        <f t="shared" si="8"/>
        <v>40</v>
      </c>
      <c r="S38" s="22">
        <f>(R38/'01.05.2024'!R37)*100</f>
        <v>57.971014492753625</v>
      </c>
      <c r="T38" s="119">
        <v>50</v>
      </c>
      <c r="U38" s="116">
        <v>45</v>
      </c>
      <c r="V38" s="40">
        <v>45</v>
      </c>
      <c r="W38" s="40">
        <f t="shared" si="13"/>
        <v>45</v>
      </c>
      <c r="X38" s="41">
        <f>(W38/'01.05.2024'!W37)*100</f>
        <v>72.58064516129032</v>
      </c>
      <c r="Y38" s="80">
        <v>40</v>
      </c>
      <c r="Z38" s="42">
        <v>40</v>
      </c>
      <c r="AA38" s="40">
        <v>60</v>
      </c>
      <c r="AB38" s="41">
        <f>(AA38/'01.05.2024'!AA37)*100</f>
        <v>100</v>
      </c>
      <c r="AC38" s="39">
        <v>100</v>
      </c>
      <c r="AD38" s="39">
        <v>3</v>
      </c>
      <c r="AE38" s="57">
        <f>(C38+G38+L38+P38+U38+Y38)/3</f>
        <v>41.666666666666664</v>
      </c>
      <c r="AF38" s="57">
        <f>(D38+H38+M38+Q38+V38+Z38)/3</f>
        <v>41.666666666666664</v>
      </c>
      <c r="AG38" s="58"/>
    </row>
    <row r="39" spans="1:33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(E39/'01.06.2024'!E38)*100</f>
        <v>#VALUE!</v>
      </c>
      <c r="G39" s="99">
        <v>130</v>
      </c>
      <c r="H39" s="20">
        <v>130</v>
      </c>
      <c r="I39" s="20">
        <f t="shared" si="7"/>
        <v>130</v>
      </c>
      <c r="J39" s="32">
        <f>(I39/'01.05.2024'!I38)*100</f>
        <v>101.5625</v>
      </c>
      <c r="K39" s="100">
        <v>100</v>
      </c>
      <c r="L39" s="99">
        <v>0</v>
      </c>
      <c r="M39" s="20">
        <v>0</v>
      </c>
      <c r="N39" s="20" t="s">
        <v>34</v>
      </c>
      <c r="O39" s="111" t="e">
        <f>(N39/'01.05.2024'!N38)*100</f>
        <v>#VALUE!</v>
      </c>
      <c r="P39" s="99">
        <v>95</v>
      </c>
      <c r="Q39" s="20">
        <v>95</v>
      </c>
      <c r="R39" s="20">
        <f t="shared" si="8"/>
        <v>95</v>
      </c>
      <c r="S39" s="22">
        <f>(R39/'01.05.2024'!R38)*100</f>
        <v>137.68115942028984</v>
      </c>
      <c r="T39" s="119">
        <v>50</v>
      </c>
      <c r="U39" s="116">
        <v>45</v>
      </c>
      <c r="V39" s="40">
        <v>45</v>
      </c>
      <c r="W39" s="40">
        <f t="shared" si="13"/>
        <v>45</v>
      </c>
      <c r="X39" s="41">
        <f>(W39/'01.05.2024'!W38)*100</f>
        <v>81.818181818181827</v>
      </c>
      <c r="Y39" s="80">
        <v>65</v>
      </c>
      <c r="Z39" s="42">
        <v>65</v>
      </c>
      <c r="AA39" s="40">
        <f t="shared" si="14"/>
        <v>65</v>
      </c>
      <c r="AB39" s="41">
        <f>(AA39/'01.05.2024'!AA38)*100</f>
        <v>84.967320261437905</v>
      </c>
      <c r="AC39" s="39">
        <v>100</v>
      </c>
      <c r="AD39" s="39">
        <v>4</v>
      </c>
      <c r="AE39" s="57">
        <f>(C39+G39+L39+P39+U39+Y39)/4</f>
        <v>83.75</v>
      </c>
      <c r="AF39" s="57">
        <f>(D39+H39+M39+Q39+V39+Z39)/4</f>
        <v>83.75</v>
      </c>
      <c r="AG39" s="58"/>
    </row>
    <row r="40" spans="1:33">
      <c r="A40" s="12">
        <v>33</v>
      </c>
      <c r="B40" s="84" t="s">
        <v>52</v>
      </c>
      <c r="C40" s="89">
        <v>0</v>
      </c>
      <c r="D40" s="14">
        <v>0</v>
      </c>
      <c r="E40" s="15">
        <f t="shared" ref="E40:E43" si="15">(C40+D40)/2</f>
        <v>0</v>
      </c>
      <c r="F40" s="90">
        <f>(E40/'01.06.2024'!E39)*100</f>
        <v>0</v>
      </c>
      <c r="G40" s="99">
        <v>150</v>
      </c>
      <c r="H40" s="20">
        <v>150</v>
      </c>
      <c r="I40" s="20">
        <f t="shared" si="7"/>
        <v>150</v>
      </c>
      <c r="J40" s="32">
        <f>(I40/'01.05.2024'!I39)*100</f>
        <v>69.767441860465112</v>
      </c>
      <c r="K40" s="100">
        <v>100</v>
      </c>
      <c r="L40" s="99">
        <v>0</v>
      </c>
      <c r="M40" s="20">
        <v>0</v>
      </c>
      <c r="N40" s="20">
        <f t="shared" ref="N40:N44" si="16">(L40+M40)/2</f>
        <v>0</v>
      </c>
      <c r="O40" s="111" t="e">
        <f>(N40/'01.05.2024'!N39)*100</f>
        <v>#DIV/0!</v>
      </c>
      <c r="P40" s="99">
        <v>100</v>
      </c>
      <c r="Q40" s="20">
        <v>100</v>
      </c>
      <c r="R40" s="20">
        <f t="shared" si="8"/>
        <v>100</v>
      </c>
      <c r="S40" s="22">
        <f>(R40/'01.05.2024'!R39)*100</f>
        <v>53.191489361702125</v>
      </c>
      <c r="T40" s="119">
        <v>100</v>
      </c>
      <c r="U40" s="117">
        <v>189</v>
      </c>
      <c r="V40" s="40">
        <v>189</v>
      </c>
      <c r="W40" s="40">
        <v>320</v>
      </c>
      <c r="X40" s="41">
        <f>(W40/'01.05.2024'!W39)*100</f>
        <v>100</v>
      </c>
      <c r="Y40" s="81">
        <v>185</v>
      </c>
      <c r="Z40" s="42">
        <v>215</v>
      </c>
      <c r="AA40" s="40">
        <f t="shared" si="14"/>
        <v>200</v>
      </c>
      <c r="AB40" s="41">
        <f>(AA40/'01.05.2024'!AA39)*100</f>
        <v>70.175438596491219</v>
      </c>
      <c r="AC40" s="39">
        <v>100</v>
      </c>
      <c r="AD40" s="39">
        <v>5</v>
      </c>
      <c r="AE40" s="57">
        <f>(C40+G40+L40+P40+U40+Y40)/5</f>
        <v>124.8</v>
      </c>
      <c r="AF40" s="57">
        <f>(D40+H40+M40+Q40+V40+Z40)/5</f>
        <v>130.80000000000001</v>
      </c>
      <c r="AG40" s="58"/>
    </row>
    <row r="41" spans="1:33">
      <c r="A41" s="12">
        <v>34</v>
      </c>
      <c r="B41" s="84" t="s">
        <v>53</v>
      </c>
      <c r="C41" s="89">
        <v>195</v>
      </c>
      <c r="D41" s="14">
        <v>195</v>
      </c>
      <c r="E41" s="15">
        <f t="shared" si="15"/>
        <v>195</v>
      </c>
      <c r="F41" s="90" t="e">
        <f>(E41/'01.06.2024'!E40)*100</f>
        <v>#DIV/0!</v>
      </c>
      <c r="G41" s="99">
        <v>145</v>
      </c>
      <c r="H41" s="20">
        <v>145</v>
      </c>
      <c r="I41" s="20">
        <f t="shared" si="7"/>
        <v>145</v>
      </c>
      <c r="J41" s="32">
        <f>(I41/'01.05.2024'!I40)*100</f>
        <v>48.333333333333336</v>
      </c>
      <c r="K41" s="100">
        <v>100</v>
      </c>
      <c r="L41" s="99">
        <v>0</v>
      </c>
      <c r="M41" s="20">
        <v>0</v>
      </c>
      <c r="N41" s="20">
        <f t="shared" si="16"/>
        <v>0</v>
      </c>
      <c r="O41" s="111" t="e">
        <f>(N41/'01.05.2024'!N40)*100</f>
        <v>#DIV/0!</v>
      </c>
      <c r="P41" s="99">
        <v>150</v>
      </c>
      <c r="Q41" s="20">
        <v>150</v>
      </c>
      <c r="R41" s="20">
        <f t="shared" si="8"/>
        <v>150</v>
      </c>
      <c r="S41" s="22" t="e">
        <f>(R41/'01.05.2024'!R40)*100</f>
        <v>#DIV/0!</v>
      </c>
      <c r="T41" s="119">
        <v>100</v>
      </c>
      <c r="U41" s="117">
        <v>180</v>
      </c>
      <c r="V41" s="40">
        <v>230</v>
      </c>
      <c r="W41" s="40">
        <f t="shared" ref="W41:W47" si="17">(U41+V41)/2</f>
        <v>205</v>
      </c>
      <c r="X41" s="41">
        <f>(W41/'01.05.2024'!W40)*100</f>
        <v>55.405405405405403</v>
      </c>
      <c r="Y41" s="81">
        <v>125</v>
      </c>
      <c r="Z41" s="42">
        <v>245</v>
      </c>
      <c r="AA41" s="40">
        <f t="shared" si="14"/>
        <v>185</v>
      </c>
      <c r="AB41" s="41">
        <f>(AA41/'01.05.2024'!AA40)*100</f>
        <v>42.528735632183903</v>
      </c>
      <c r="AC41" s="39">
        <v>100</v>
      </c>
      <c r="AD41" s="39">
        <v>5</v>
      </c>
      <c r="AE41" s="57">
        <f>(C41+G41+L41+P41+U41+Y41)/5</f>
        <v>159</v>
      </c>
      <c r="AF41" s="57">
        <f>(D41+H41+M41+Q41+V41+Z41)/5</f>
        <v>193</v>
      </c>
      <c r="AG41" s="58"/>
    </row>
    <row r="42" spans="1:33" ht="21.6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(E42/'01.06.2024'!E41)*100</f>
        <v>#VALUE!</v>
      </c>
      <c r="G42" s="99">
        <v>0</v>
      </c>
      <c r="H42" s="20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20">
        <v>0</v>
      </c>
      <c r="N42" s="20" t="s">
        <v>34</v>
      </c>
      <c r="O42" s="111" t="e">
        <f>(N42/'01.05.2024'!N41)*100</f>
        <v>#VALUE!</v>
      </c>
      <c r="P42" s="99">
        <v>100</v>
      </c>
      <c r="Q42" s="20">
        <v>100</v>
      </c>
      <c r="R42" s="20">
        <f t="shared" si="8"/>
        <v>100</v>
      </c>
      <c r="S42" s="22" t="e">
        <f>(R42/'01.05.2024'!R41)*100</f>
        <v>#DIV/0!</v>
      </c>
      <c r="T42" s="119">
        <v>50</v>
      </c>
      <c r="U42" s="117">
        <v>100</v>
      </c>
      <c r="V42" s="40">
        <v>100</v>
      </c>
      <c r="W42" s="40">
        <f t="shared" si="17"/>
        <v>100</v>
      </c>
      <c r="X42" s="41">
        <f>(W42/'01.05.2024'!W41)*100</f>
        <v>25.641025641025639</v>
      </c>
      <c r="Y42" s="81">
        <v>85</v>
      </c>
      <c r="Z42" s="42">
        <v>110</v>
      </c>
      <c r="AA42" s="40">
        <f t="shared" si="14"/>
        <v>97.5</v>
      </c>
      <c r="AB42" s="41">
        <f>(AA42/'01.05.2024'!AA41)*100</f>
        <v>26.351351351351347</v>
      </c>
      <c r="AC42" s="39">
        <v>100</v>
      </c>
      <c r="AD42" s="39">
        <v>3</v>
      </c>
      <c r="AE42" s="57">
        <f>(C42+G42+L42+P42+U42+Y42)/3</f>
        <v>95</v>
      </c>
      <c r="AF42" s="57">
        <f>(D42+H42+M42+Q42+V42+Z42)/3</f>
        <v>103.33333333333333</v>
      </c>
      <c r="AG42" s="58"/>
    </row>
    <row r="43" spans="1:33">
      <c r="A43" s="12">
        <v>36</v>
      </c>
      <c r="B43" s="84" t="s">
        <v>55</v>
      </c>
      <c r="C43" s="89">
        <v>125</v>
      </c>
      <c r="D43" s="14">
        <v>360</v>
      </c>
      <c r="E43" s="15">
        <f t="shared" si="15"/>
        <v>242.5</v>
      </c>
      <c r="F43" s="90" t="e">
        <f>(E43/'01.06.2024'!E42)*100</f>
        <v>#DIV/0!</v>
      </c>
      <c r="G43" s="99">
        <v>130</v>
      </c>
      <c r="H43" s="20">
        <v>258</v>
      </c>
      <c r="I43" s="20">
        <f t="shared" ref="I43:I48" si="18">(G43+H43)/2</f>
        <v>194</v>
      </c>
      <c r="J43" s="32">
        <f>(I43/'01.05.2024'!I42)*100</f>
        <v>89.81481481481481</v>
      </c>
      <c r="K43" s="100">
        <v>100</v>
      </c>
      <c r="L43" s="99">
        <v>220</v>
      </c>
      <c r="M43" s="20">
        <v>289</v>
      </c>
      <c r="N43" s="20">
        <f t="shared" si="16"/>
        <v>254.5</v>
      </c>
      <c r="O43" s="111">
        <f>(N43/'01.05.2024'!N42)*100</f>
        <v>141.38888888888889</v>
      </c>
      <c r="P43" s="99">
        <v>185</v>
      </c>
      <c r="Q43" s="20">
        <v>185</v>
      </c>
      <c r="R43" s="20">
        <f t="shared" si="8"/>
        <v>185</v>
      </c>
      <c r="S43" s="22">
        <f>(R43/'01.05.2024'!R42)*100</f>
        <v>82.222222222222214</v>
      </c>
      <c r="T43" s="119">
        <v>100</v>
      </c>
      <c r="U43" s="117">
        <v>150</v>
      </c>
      <c r="V43" s="40">
        <v>220</v>
      </c>
      <c r="W43" s="40">
        <f t="shared" si="17"/>
        <v>185</v>
      </c>
      <c r="X43" s="41">
        <f>(W43/'01.05.2024'!W42)*100</f>
        <v>132.14285714285714</v>
      </c>
      <c r="Y43" s="81">
        <v>125</v>
      </c>
      <c r="Z43" s="42">
        <v>245</v>
      </c>
      <c r="AA43" s="40">
        <f t="shared" si="14"/>
        <v>185</v>
      </c>
      <c r="AB43" s="41">
        <f>(AA43/'01.05.2024'!AA42)*100</f>
        <v>80.434782608695656</v>
      </c>
      <c r="AC43" s="39">
        <v>100</v>
      </c>
      <c r="AD43" s="39">
        <v>6</v>
      </c>
      <c r="AE43" s="57">
        <f>(C43+G43+L43+P43+U43+Y43)/6</f>
        <v>155.83333333333334</v>
      </c>
      <c r="AF43" s="57">
        <f>(D43+H43+M43+Q43+V43+Z43)/6</f>
        <v>259.5</v>
      </c>
      <c r="AG43" s="58"/>
    </row>
    <row r="44" spans="1:33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(E44/'01.06.2024'!E43)*100</f>
        <v>#VALUE!</v>
      </c>
      <c r="G44" s="99">
        <v>0</v>
      </c>
      <c r="H44" s="20">
        <v>0</v>
      </c>
      <c r="I44" s="20">
        <f t="shared" si="18"/>
        <v>0</v>
      </c>
      <c r="J44" s="32">
        <f>(I44/'01.05.2024'!I43)*100</f>
        <v>0</v>
      </c>
      <c r="K44" s="100">
        <v>50</v>
      </c>
      <c r="L44" s="99">
        <v>195</v>
      </c>
      <c r="M44" s="20">
        <v>195</v>
      </c>
      <c r="N44" s="20">
        <f t="shared" si="16"/>
        <v>195</v>
      </c>
      <c r="O44" s="111">
        <f>(N44/'01.05.2024'!N43)*100</f>
        <v>89.449541284403665</v>
      </c>
      <c r="P44" s="99">
        <v>195</v>
      </c>
      <c r="Q44" s="20">
        <v>195</v>
      </c>
      <c r="R44" s="20">
        <f t="shared" si="8"/>
        <v>195</v>
      </c>
      <c r="S44" s="22">
        <f>(R44/'01.05.2024'!R43)*100</f>
        <v>90.277777777777786</v>
      </c>
      <c r="T44" s="119">
        <v>100</v>
      </c>
      <c r="U44" s="117">
        <v>170</v>
      </c>
      <c r="V44" s="40">
        <v>170</v>
      </c>
      <c r="W44" s="40">
        <f t="shared" si="17"/>
        <v>170</v>
      </c>
      <c r="X44" s="41">
        <f>(W44/'01.05.2024'!W43)*100</f>
        <v>94.444444444444443</v>
      </c>
      <c r="Y44" s="81">
        <v>185</v>
      </c>
      <c r="Z44" s="42">
        <v>185</v>
      </c>
      <c r="AA44" s="40">
        <f t="shared" si="14"/>
        <v>185</v>
      </c>
      <c r="AB44" s="41">
        <f>(AA44/'01.05.2024'!AA43)*100</f>
        <v>93.434343434343432</v>
      </c>
      <c r="AC44" s="39"/>
      <c r="AD44" s="39">
        <v>4</v>
      </c>
      <c r="AE44" s="57">
        <f>(C44+G44+L44+P44+U44+Y44)/4</f>
        <v>186.25</v>
      </c>
      <c r="AF44" s="57">
        <f>(D44+H44+M44+Q44+V44+Z44)/4</f>
        <v>186.25</v>
      </c>
      <c r="AG44" s="58"/>
    </row>
    <row r="45" spans="1:33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(E45/'01.06.2024'!E44)*100</f>
        <v>#VALUE!</v>
      </c>
      <c r="G45" s="99">
        <v>0</v>
      </c>
      <c r="H45" s="20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20">
        <v>0</v>
      </c>
      <c r="N45" s="20" t="s">
        <v>34</v>
      </c>
      <c r="O45" s="111" t="e">
        <f>(N45/'01.05.2024'!N44)*100</f>
        <v>#VALUE!</v>
      </c>
      <c r="P45" s="99">
        <v>175</v>
      </c>
      <c r="Q45" s="20">
        <v>175</v>
      </c>
      <c r="R45" s="20" t="s">
        <v>34</v>
      </c>
      <c r="S45" s="22" t="e">
        <f>(R45/'01.05.2024'!R44)*100</f>
        <v>#VALUE!</v>
      </c>
      <c r="T45" s="119">
        <v>0</v>
      </c>
      <c r="U45" s="117">
        <v>150</v>
      </c>
      <c r="V45" s="40">
        <v>250</v>
      </c>
      <c r="W45" s="40">
        <f t="shared" si="17"/>
        <v>200</v>
      </c>
      <c r="X45" s="41">
        <f>(W45/'01.05.2024'!W44)*100</f>
        <v>36.363636363636367</v>
      </c>
      <c r="Y45" s="81">
        <v>145</v>
      </c>
      <c r="Z45" s="42">
        <v>245</v>
      </c>
      <c r="AA45" s="40">
        <f t="shared" si="14"/>
        <v>195</v>
      </c>
      <c r="AB45" s="41">
        <f>(AA45/'01.05.2024'!AA44)*100</f>
        <v>30.708661417322837</v>
      </c>
      <c r="AC45" s="39">
        <v>100</v>
      </c>
      <c r="AD45" s="39">
        <v>3</v>
      </c>
      <c r="AE45" s="57">
        <f>(C45+G45+L45+P45+U45+Y45)/3</f>
        <v>156.66666666666666</v>
      </c>
      <c r="AF45" s="57">
        <f>(D45+H45+M45+Q45+V45+Z45)/3</f>
        <v>223.33333333333334</v>
      </c>
      <c r="AG45" s="58"/>
    </row>
    <row r="46" spans="1:33">
      <c r="A46" s="12">
        <v>39</v>
      </c>
      <c r="B46" s="84" t="s">
        <v>58</v>
      </c>
      <c r="C46" s="89">
        <v>0</v>
      </c>
      <c r="D46" s="14">
        <v>0</v>
      </c>
      <c r="E46" s="15">
        <f t="shared" ref="E46:E48" si="19">(C46+D46)/2</f>
        <v>0</v>
      </c>
      <c r="F46" s="90" t="e">
        <f>(E46/'01.06.2024'!E45)*100</f>
        <v>#DIV/0!</v>
      </c>
      <c r="G46" s="99">
        <v>245</v>
      </c>
      <c r="H46" s="20">
        <v>245</v>
      </c>
      <c r="I46" s="20">
        <f t="shared" si="18"/>
        <v>245</v>
      </c>
      <c r="J46" s="32">
        <f>(I46/'01.05.2024'!I45)*100</f>
        <v>98.790322580645167</v>
      </c>
      <c r="K46" s="100">
        <v>50</v>
      </c>
      <c r="L46" s="99">
        <v>163</v>
      </c>
      <c r="M46" s="20">
        <v>163</v>
      </c>
      <c r="N46" s="20">
        <f t="shared" ref="N46:N48" si="20">(L46+M46)/2</f>
        <v>163</v>
      </c>
      <c r="O46" s="111" t="e">
        <f>(N46/'01.05.2024'!N45)*100</f>
        <v>#DIV/0!</v>
      </c>
      <c r="P46" s="99">
        <v>0</v>
      </c>
      <c r="Q46" s="20">
        <v>0</v>
      </c>
      <c r="R46" s="20">
        <f t="shared" ref="R46:R48" si="21">(P46+Q46)/2</f>
        <v>0</v>
      </c>
      <c r="S46" s="22">
        <f>(R46/'01.05.2024'!R45)*100</f>
        <v>0</v>
      </c>
      <c r="T46" s="119">
        <v>100</v>
      </c>
      <c r="U46" s="117">
        <v>175</v>
      </c>
      <c r="V46" s="40">
        <v>220</v>
      </c>
      <c r="W46" s="40">
        <f t="shared" si="17"/>
        <v>197.5</v>
      </c>
      <c r="X46" s="41">
        <f>(W46/'01.05.2024'!W45)*100</f>
        <v>109.72222222222223</v>
      </c>
      <c r="Y46" s="81">
        <v>245</v>
      </c>
      <c r="Z46" s="42">
        <v>245</v>
      </c>
      <c r="AA46" s="40">
        <f t="shared" si="14"/>
        <v>245</v>
      </c>
      <c r="AB46" s="41">
        <f>(AA46/'01.05.2024'!AA45)*100</f>
        <v>100</v>
      </c>
      <c r="AC46" s="39">
        <v>100</v>
      </c>
      <c r="AD46" s="39">
        <v>4</v>
      </c>
      <c r="AE46" s="57">
        <f>(C46+G46+L46+P46+U46+Y46)/4</f>
        <v>207</v>
      </c>
      <c r="AF46" s="57">
        <f>(D46+H46+M46+Q46+V46+Z46)/4</f>
        <v>218.25</v>
      </c>
      <c r="AG46" s="58"/>
    </row>
    <row r="47" spans="1:33">
      <c r="A47" s="12">
        <v>40</v>
      </c>
      <c r="B47" s="84" t="s">
        <v>59</v>
      </c>
      <c r="C47" s="89">
        <v>0</v>
      </c>
      <c r="D47" s="14">
        <v>0</v>
      </c>
      <c r="E47" s="15">
        <f t="shared" si="19"/>
        <v>0</v>
      </c>
      <c r="F47" s="90" t="e">
        <f>(E47/'01.06.2024'!E46)*100</f>
        <v>#DIV/0!</v>
      </c>
      <c r="G47" s="99">
        <v>0</v>
      </c>
      <c r="H47" s="20">
        <v>0</v>
      </c>
      <c r="I47" s="20">
        <f t="shared" si="18"/>
        <v>0</v>
      </c>
      <c r="J47" s="32">
        <f>(I47/'01.05.2024'!I46)*100</f>
        <v>0</v>
      </c>
      <c r="K47" s="100">
        <v>100</v>
      </c>
      <c r="L47" s="99">
        <v>380</v>
      </c>
      <c r="M47" s="20">
        <v>380</v>
      </c>
      <c r="N47" s="20">
        <f t="shared" si="20"/>
        <v>380</v>
      </c>
      <c r="O47" s="111">
        <f>(N47/'01.05.2024'!N46)*100</f>
        <v>165.93886462882097</v>
      </c>
      <c r="P47" s="99">
        <v>0</v>
      </c>
      <c r="Q47" s="20">
        <v>0</v>
      </c>
      <c r="R47" s="20">
        <f t="shared" si="21"/>
        <v>0</v>
      </c>
      <c r="S47" s="22">
        <f>(R47/'01.05.2024'!R46)*100</f>
        <v>0</v>
      </c>
      <c r="T47" s="119">
        <v>100</v>
      </c>
      <c r="U47" s="117">
        <v>330</v>
      </c>
      <c r="V47" s="40">
        <v>330</v>
      </c>
      <c r="W47" s="40">
        <f t="shared" si="17"/>
        <v>330</v>
      </c>
      <c r="X47" s="41">
        <f>(W47/'01.05.2024'!W46)*100</f>
        <v>134.69387755102039</v>
      </c>
      <c r="Y47" s="81">
        <v>245</v>
      </c>
      <c r="Z47" s="42">
        <v>325</v>
      </c>
      <c r="AA47" s="40">
        <f t="shared" si="14"/>
        <v>285</v>
      </c>
      <c r="AB47" s="41">
        <f>(AA47/'01.05.2024'!AA46)*100</f>
        <v>87.692307692307693</v>
      </c>
      <c r="AC47" s="39">
        <v>100</v>
      </c>
      <c r="AD47" s="39">
        <v>4</v>
      </c>
      <c r="AE47" s="57">
        <f>(C47+G47+L47+P47+U47+Y47)/3</f>
        <v>318.33333333333331</v>
      </c>
      <c r="AF47" s="57">
        <f>(D47+H47+M47+Q47+V47+Z47)/3</f>
        <v>345</v>
      </c>
      <c r="AG47" s="58"/>
    </row>
    <row r="48" spans="1:33" ht="32.4" thickBot="1">
      <c r="A48" s="12">
        <v>41</v>
      </c>
      <c r="B48" s="84" t="s">
        <v>60</v>
      </c>
      <c r="C48" s="93">
        <v>120</v>
      </c>
      <c r="D48" s="124">
        <v>130</v>
      </c>
      <c r="E48" s="95">
        <f t="shared" si="19"/>
        <v>125</v>
      </c>
      <c r="F48" s="96">
        <f>(E48/'01.06.2024'!E47)*100</f>
        <v>89.285714285714292</v>
      </c>
      <c r="G48" s="106">
        <v>105</v>
      </c>
      <c r="H48" s="108">
        <v>105</v>
      </c>
      <c r="I48" s="108">
        <f t="shared" si="18"/>
        <v>105</v>
      </c>
      <c r="J48" s="109">
        <f>(I48/'01.05.2024'!I47)*100</f>
        <v>79.545454545454547</v>
      </c>
      <c r="K48" s="110">
        <v>100</v>
      </c>
      <c r="L48" s="106">
        <v>0</v>
      </c>
      <c r="M48" s="108">
        <v>0</v>
      </c>
      <c r="N48" s="108">
        <f t="shared" si="20"/>
        <v>0</v>
      </c>
      <c r="O48" s="113">
        <f>(N48/'01.05.2024'!N47)*100</f>
        <v>0</v>
      </c>
      <c r="P48" s="106">
        <v>110</v>
      </c>
      <c r="Q48" s="108">
        <v>110</v>
      </c>
      <c r="R48" s="108">
        <f t="shared" si="21"/>
        <v>110</v>
      </c>
      <c r="S48" s="120">
        <f>(R48/'01.05.2024'!R47)*100</f>
        <v>78.571428571428569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>(C48+G48+L48+P48)/3</f>
        <v>111.66666666666667</v>
      </c>
      <c r="AF48" s="57">
        <f>(D48+H48+M48+Q48)/3</f>
        <v>115</v>
      </c>
      <c r="AG48" s="58"/>
    </row>
  </sheetData>
  <mergeCells count="13">
    <mergeCell ref="P5:S5"/>
    <mergeCell ref="U5:X5"/>
    <mergeCell ref="Y5:AB5"/>
    <mergeCell ref="A2:Z2"/>
    <mergeCell ref="A3:Z3"/>
    <mergeCell ref="A4:A6"/>
    <mergeCell ref="B4:B6"/>
    <mergeCell ref="C4:K4"/>
    <mergeCell ref="L4:T4"/>
    <mergeCell ref="C5:F5"/>
    <mergeCell ref="G5:J5"/>
    <mergeCell ref="L5:O5"/>
    <mergeCell ref="U4:AB4"/>
  </mergeCells>
  <pageMargins left="0.7" right="0.7" top="0.75" bottom="0.75" header="0.3" footer="0.3"/>
  <pageSetup paperSize="9"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topLeftCell="C20" workbookViewId="0">
      <selection activeCell="C20" sqref="A1:XFD1048576"/>
    </sheetView>
  </sheetViews>
  <sheetFormatPr defaultColWidth="7" defaultRowHeight="14.4"/>
  <cols>
    <col min="1" max="1" width="3.109375" customWidth="1"/>
    <col min="2" max="2" width="16.33203125" customWidth="1"/>
    <col min="5" max="6" width="2.88671875" style="2" customWidth="1"/>
    <col min="7" max="8" width="8" style="2" bestFit="1" customWidth="1"/>
    <col min="9" max="9" width="3.33203125" style="1" customWidth="1"/>
    <col min="10" max="11" width="2.88671875" style="1" customWidth="1"/>
    <col min="12" max="13" width="8" style="1" bestFit="1" customWidth="1"/>
    <col min="14" max="15" width="2.88671875" style="1" customWidth="1"/>
    <col min="16" max="17" width="8" style="1" bestFit="1" customWidth="1"/>
    <col min="18" max="20" width="2.88671875" style="1" customWidth="1"/>
    <col min="21" max="22" width="7" style="1"/>
    <col min="23" max="24" width="2.88671875" style="1" customWidth="1"/>
    <col min="25" max="26" width="7" style="1"/>
    <col min="27" max="28" width="2.88671875" style="1" customWidth="1"/>
    <col min="29" max="30" width="7" style="1"/>
    <col min="31" max="31" width="10.88671875" customWidth="1"/>
    <col min="32" max="32" width="11.554687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44"/>
      <c r="AB2" s="44"/>
    </row>
    <row r="3" spans="1:33" ht="16.2" thickBot="1">
      <c r="A3" s="131" t="s">
        <v>74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45"/>
      <c r="AB3" s="45"/>
    </row>
    <row r="4" spans="1:33" ht="15" thickBo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4" t="s">
        <v>7</v>
      </c>
      <c r="V4" s="135"/>
      <c r="W4" s="135"/>
      <c r="X4" s="135"/>
      <c r="Y4" s="135"/>
      <c r="Z4" s="135"/>
      <c r="AA4" s="135"/>
      <c r="AB4" s="135"/>
      <c r="AC4" s="125"/>
      <c r="AD4" s="46"/>
      <c r="AE4" s="47"/>
      <c r="AF4" s="48"/>
    </row>
    <row r="5" spans="1:33" ht="26.25" customHeight="1" thickBot="1">
      <c r="A5" s="143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46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  <c r="AD5" s="50"/>
      <c r="AE5" s="51"/>
      <c r="AF5" s="52"/>
    </row>
    <row r="6" spans="1:33" ht="198.75" customHeight="1" thickBot="1">
      <c r="A6" s="144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3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 ht="21.6">
      <c r="A8" s="12">
        <v>1</v>
      </c>
      <c r="B8" s="84" t="s">
        <v>19</v>
      </c>
      <c r="C8" s="89">
        <v>71</v>
      </c>
      <c r="D8" s="14">
        <v>71</v>
      </c>
      <c r="E8" s="15">
        <f t="shared" ref="E8:E20" si="0">(C8+D8)/2</f>
        <v>71</v>
      </c>
      <c r="F8" s="90">
        <f>(E8/'01.06.2024'!E8)*100</f>
        <v>118.33333333333333</v>
      </c>
      <c r="G8" s="99">
        <v>57</v>
      </c>
      <c r="H8" s="20">
        <v>76</v>
      </c>
      <c r="I8" s="20">
        <f t="shared" ref="I8:I20" si="1">(G8+H8)/2</f>
        <v>66.5</v>
      </c>
      <c r="J8" s="32">
        <f>(I8/'01.05.2024'!I8)*100</f>
        <v>105.97609561752988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(N8/'01.05.2024'!N8)*100</f>
        <v>118.05555555555556</v>
      </c>
      <c r="P8" s="99">
        <v>75</v>
      </c>
      <c r="Q8" s="20">
        <v>75</v>
      </c>
      <c r="R8" s="20">
        <f t="shared" ref="R8:R20" si="3">(P8+Q8)/2</f>
        <v>75</v>
      </c>
      <c r="S8" s="22">
        <f>(R8/'01.05.2024'!R8)*100</f>
        <v>131.00436681222706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4</v>
      </c>
      <c r="AE8" s="57">
        <f t="shared" ref="AE8:AF10" si="4">(C8+G8+L8+P8)/4</f>
        <v>72</v>
      </c>
      <c r="AF8" s="57">
        <f t="shared" si="4"/>
        <v>76.75</v>
      </c>
      <c r="AG8" s="58"/>
    </row>
    <row r="9" spans="1:33" ht="21.6">
      <c r="A9" s="12">
        <v>2</v>
      </c>
      <c r="B9" s="84" t="s">
        <v>21</v>
      </c>
      <c r="C9" s="89">
        <v>116</v>
      </c>
      <c r="D9" s="14">
        <v>116</v>
      </c>
      <c r="E9" s="15">
        <f t="shared" si="0"/>
        <v>116</v>
      </c>
      <c r="F9" s="90">
        <f>(E9/'01.06.2024'!E9)*100</f>
        <v>102.65486725663717</v>
      </c>
      <c r="G9" s="99">
        <v>120</v>
      </c>
      <c r="H9" s="22">
        <v>120</v>
      </c>
      <c r="I9" s="20">
        <f t="shared" si="1"/>
        <v>120</v>
      </c>
      <c r="J9" s="32">
        <f>(I9/'01.05.2024'!I9)*100</f>
        <v>93.676814988290403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(N9/'01.05.2024'!N9)*100</f>
        <v>50.769230769230766</v>
      </c>
      <c r="P9" s="99">
        <v>130</v>
      </c>
      <c r="Q9" s="20">
        <v>130</v>
      </c>
      <c r="R9" s="20">
        <f t="shared" si="3"/>
        <v>130</v>
      </c>
      <c r="S9" s="22">
        <f>(R9/'01.05.2024'!R9)*100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si="4"/>
        <v>116.25</v>
      </c>
      <c r="AF9" s="57">
        <f t="shared" si="4"/>
        <v>116.25</v>
      </c>
      <c r="AG9" s="58"/>
    </row>
    <row r="10" spans="1:33" ht="21.6">
      <c r="A10" s="12">
        <v>3</v>
      </c>
      <c r="B10" s="84" t="s">
        <v>70</v>
      </c>
      <c r="C10" s="89">
        <v>45</v>
      </c>
      <c r="D10" s="14">
        <v>45</v>
      </c>
      <c r="E10" s="15">
        <f t="shared" si="0"/>
        <v>45</v>
      </c>
      <c r="F10" s="90">
        <f>(E10/'01.06.2024'!E10)*100</f>
        <v>63.380281690140848</v>
      </c>
      <c r="G10" s="99">
        <v>61</v>
      </c>
      <c r="H10" s="22">
        <v>61</v>
      </c>
      <c r="I10" s="20">
        <f t="shared" si="1"/>
        <v>61</v>
      </c>
      <c r="J10" s="32">
        <f>(I10/'01.05.2024'!I10)*100</f>
        <v>47.01348747591522</v>
      </c>
      <c r="K10" s="100">
        <v>100</v>
      </c>
      <c r="L10" s="99">
        <v>99</v>
      </c>
      <c r="M10" s="20">
        <v>99</v>
      </c>
      <c r="N10" s="20">
        <f t="shared" si="2"/>
        <v>99</v>
      </c>
      <c r="O10" s="111">
        <f>(N10/'01.05.2024'!N10)*100</f>
        <v>77.952755905511808</v>
      </c>
      <c r="P10" s="99">
        <v>55</v>
      </c>
      <c r="Q10" s="20">
        <v>55</v>
      </c>
      <c r="R10" s="20">
        <f t="shared" si="3"/>
        <v>55</v>
      </c>
      <c r="S10" s="22">
        <f>(R10/'01.05.2024'!R10)*100</f>
        <v>64.705882352941174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65</v>
      </c>
      <c r="AF10" s="57">
        <f t="shared" si="4"/>
        <v>65</v>
      </c>
      <c r="AG10" s="58"/>
    </row>
    <row r="11" spans="1:33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(E11/'01.06.2024'!E10)*100</f>
        <v>70.422535211267601</v>
      </c>
      <c r="G11" s="99">
        <v>66</v>
      </c>
      <c r="H11" s="20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(N11/'01.05.2024'!N10)*100</f>
        <v>77.952755905511808</v>
      </c>
      <c r="P11" s="99">
        <v>75</v>
      </c>
      <c r="Q11" s="20">
        <v>75</v>
      </c>
      <c r="R11" s="20">
        <f t="shared" si="3"/>
        <v>75</v>
      </c>
      <c r="S11" s="22">
        <f>(R11/'01.05.2024'!R10)*100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ref="AE11:AF30" si="5">(C11+G11+L11+P11)/4</f>
        <v>72.5</v>
      </c>
      <c r="AF11" s="57">
        <f t="shared" si="5"/>
        <v>72.5</v>
      </c>
      <c r="AG11" s="58"/>
    </row>
    <row r="12" spans="1:33" s="1" customFormat="1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20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(N12/'01.05.2024'!N11)*100</f>
        <v>91.764705882352942</v>
      </c>
      <c r="P12" s="99">
        <v>65</v>
      </c>
      <c r="Q12" s="20">
        <v>65</v>
      </c>
      <c r="R12" s="20">
        <f t="shared" si="3"/>
        <v>65</v>
      </c>
      <c r="S12" s="22">
        <f>(R12/'01.05.2024'!R11)*100</f>
        <v>81.25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5"/>
        <v>66.5</v>
      </c>
      <c r="AF12" s="57">
        <f t="shared" si="5"/>
        <v>66.5</v>
      </c>
      <c r="AG12" s="59"/>
    </row>
    <row r="13" spans="1:33" ht="21.6">
      <c r="A13" s="12">
        <v>6</v>
      </c>
      <c r="B13" s="84" t="s">
        <v>24</v>
      </c>
      <c r="C13" s="89">
        <v>105</v>
      </c>
      <c r="D13" s="14">
        <v>160</v>
      </c>
      <c r="E13" s="15">
        <f t="shared" si="0"/>
        <v>132.5</v>
      </c>
      <c r="F13" s="90">
        <f>(E13/'01.06.2024'!E12)*100</f>
        <v>103.11284046692606</v>
      </c>
      <c r="G13" s="99">
        <v>129</v>
      </c>
      <c r="H13" s="20">
        <v>160</v>
      </c>
      <c r="I13" s="20">
        <f t="shared" si="1"/>
        <v>144.5</v>
      </c>
      <c r="J13" s="32">
        <f>(I13/'01.05.2024'!I12)*100</f>
        <v>101.04895104895104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(N13/'01.05.2024'!N12)*100</f>
        <v>131.59509202453987</v>
      </c>
      <c r="P13" s="99">
        <v>130</v>
      </c>
      <c r="Q13" s="20">
        <v>165</v>
      </c>
      <c r="R13" s="20">
        <f t="shared" si="3"/>
        <v>147.5</v>
      </c>
      <c r="S13" s="22">
        <f>(R13/'01.05.2024'!R12)*100</f>
        <v>102.96684118673647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5"/>
        <v>128.25</v>
      </c>
      <c r="AF13" s="57">
        <f t="shared" si="5"/>
        <v>191.25</v>
      </c>
      <c r="AG13" s="58"/>
    </row>
    <row r="14" spans="1:33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20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99</v>
      </c>
      <c r="M14" s="20">
        <v>99</v>
      </c>
      <c r="N14" s="20">
        <f t="shared" si="2"/>
        <v>99</v>
      </c>
      <c r="O14" s="111">
        <f>(N14/'01.05.2024'!N13)*100</f>
        <v>100</v>
      </c>
      <c r="P14" s="99">
        <v>99</v>
      </c>
      <c r="Q14" s="20">
        <v>99</v>
      </c>
      <c r="R14" s="20">
        <f t="shared" si="3"/>
        <v>99</v>
      </c>
      <c r="S14" s="22">
        <f>(R14/'01.05.2024'!R13)*100</f>
        <v>111.23595505617978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5"/>
        <v>93.75</v>
      </c>
      <c r="AF14" s="57">
        <f t="shared" si="5"/>
        <v>93.75</v>
      </c>
      <c r="AG14" s="58"/>
    </row>
    <row r="15" spans="1:33">
      <c r="A15" s="12">
        <v>8</v>
      </c>
      <c r="B15" s="84" t="s">
        <v>26</v>
      </c>
      <c r="C15" s="89">
        <v>27</v>
      </c>
      <c r="D15" s="14">
        <v>30</v>
      </c>
      <c r="E15" s="15">
        <f t="shared" si="0"/>
        <v>28.5</v>
      </c>
      <c r="F15" s="90">
        <f>(E15/'01.06.2024'!E14)*100</f>
        <v>74.025974025974023</v>
      </c>
      <c r="G15" s="99">
        <v>36</v>
      </c>
      <c r="H15" s="20">
        <v>36</v>
      </c>
      <c r="I15" s="20">
        <f t="shared" si="1"/>
        <v>36</v>
      </c>
      <c r="J15" s="32">
        <f>(I15/'01.05.2024'!I14)*100</f>
        <v>144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(N15/'01.05.2024'!N14)*100</f>
        <v>100</v>
      </c>
      <c r="P15" s="99">
        <v>30</v>
      </c>
      <c r="Q15" s="20">
        <v>30</v>
      </c>
      <c r="R15" s="20">
        <f t="shared" si="3"/>
        <v>30</v>
      </c>
      <c r="S15" s="22">
        <f>(R15/'01.05.2024'!R14)*100</f>
        <v>88.235294117647058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5"/>
        <v>33.25</v>
      </c>
      <c r="AF15" s="57">
        <f t="shared" si="5"/>
        <v>34</v>
      </c>
      <c r="AG15" s="58"/>
    </row>
    <row r="16" spans="1:33" s="1" customFormat="1" ht="21.6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1">
        <f>(E16/'01.06.2024'!E15)*100</f>
        <v>62.842265912559469</v>
      </c>
      <c r="G16" s="99">
        <v>630</v>
      </c>
      <c r="H16" s="22">
        <v>630</v>
      </c>
      <c r="I16" s="22">
        <f t="shared" si="1"/>
        <v>630</v>
      </c>
      <c r="J16" s="32">
        <f>(I16/'01.05.2024'!I15)*100</f>
        <v>64.874884151992589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(N16/'01.05.2024'!N15)*100</f>
        <v>160.71428571428572</v>
      </c>
      <c r="P16" s="99">
        <v>700</v>
      </c>
      <c r="Q16" s="20">
        <v>700</v>
      </c>
      <c r="R16" s="20">
        <f t="shared" si="3"/>
        <v>700</v>
      </c>
      <c r="S16" s="22">
        <f>(R16/'01.05.2024'!R15)*100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5"/>
        <v>732.5</v>
      </c>
      <c r="AF16" s="57">
        <f t="shared" si="5"/>
        <v>732.5</v>
      </c>
      <c r="AG16" s="59"/>
    </row>
    <row r="17" spans="1:33" ht="21.6">
      <c r="A17" s="12">
        <v>10</v>
      </c>
      <c r="B17" s="84" t="s">
        <v>28</v>
      </c>
      <c r="C17" s="89">
        <v>83</v>
      </c>
      <c r="D17" s="14">
        <v>83</v>
      </c>
      <c r="E17" s="15">
        <f t="shared" si="0"/>
        <v>83</v>
      </c>
      <c r="F17" s="90">
        <f>(E17/'01.06.2024'!E16)*100</f>
        <v>100</v>
      </c>
      <c r="G17" s="99">
        <v>86</v>
      </c>
      <c r="H17" s="20">
        <v>86</v>
      </c>
      <c r="I17" s="20">
        <f t="shared" si="1"/>
        <v>86</v>
      </c>
      <c r="J17" s="32">
        <f>(I17/'01.05.2024'!I16)*100</f>
        <v>101.17647058823529</v>
      </c>
      <c r="K17" s="100">
        <v>100</v>
      </c>
      <c r="L17" s="112">
        <v>129</v>
      </c>
      <c r="M17" s="34">
        <v>129</v>
      </c>
      <c r="N17" s="20">
        <f t="shared" si="2"/>
        <v>129</v>
      </c>
      <c r="O17" s="111" t="e">
        <f>(N17/'01.05.2024'!N16)*100</f>
        <v>#DIV/0!</v>
      </c>
      <c r="P17" s="99">
        <v>100</v>
      </c>
      <c r="Q17" s="20">
        <v>100</v>
      </c>
      <c r="R17" s="20">
        <f t="shared" si="3"/>
        <v>100</v>
      </c>
      <c r="S17" s="22">
        <f>(R17/'01.05.2024'!R16)*100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4</v>
      </c>
      <c r="AE17" s="57">
        <f>(C17+G17+L17+P17)/4</f>
        <v>99.5</v>
      </c>
      <c r="AF17" s="57">
        <f>(D17+H17+M17+Q17)/4</f>
        <v>99.5</v>
      </c>
      <c r="AG17" s="58"/>
    </row>
    <row r="18" spans="1:33" s="1" customFormat="1" ht="21.6">
      <c r="A18" s="12">
        <v>11</v>
      </c>
      <c r="B18" s="84" t="s">
        <v>29</v>
      </c>
      <c r="C18" s="89">
        <v>435</v>
      </c>
      <c r="D18" s="14">
        <v>517</v>
      </c>
      <c r="E18" s="14">
        <f t="shared" si="0"/>
        <v>476</v>
      </c>
      <c r="F18" s="91">
        <f>(E18/'01.06.2024'!E17)*100</f>
        <v>106.25</v>
      </c>
      <c r="G18" s="99">
        <v>440</v>
      </c>
      <c r="H18" s="20">
        <v>637</v>
      </c>
      <c r="I18" s="20">
        <f t="shared" si="1"/>
        <v>538.5</v>
      </c>
      <c r="J18" s="32">
        <f>(I18/'01.05.2024'!I17)*100</f>
        <v>108.71101241546381</v>
      </c>
      <c r="K18" s="100">
        <v>100</v>
      </c>
      <c r="L18" s="99">
        <v>499</v>
      </c>
      <c r="M18" s="20">
        <v>499</v>
      </c>
      <c r="N18" s="20">
        <f t="shared" si="2"/>
        <v>499</v>
      </c>
      <c r="O18" s="111" t="e">
        <f>(N18/'01.05.2024'!N17)*100</f>
        <v>#DIV/0!</v>
      </c>
      <c r="P18" s="99">
        <v>335</v>
      </c>
      <c r="Q18" s="20">
        <v>525</v>
      </c>
      <c r="R18" s="20">
        <f t="shared" si="3"/>
        <v>430</v>
      </c>
      <c r="S18" s="22">
        <f>(R18/'01.05.2024'!R17)*100</f>
        <v>84.896347482724579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4</v>
      </c>
      <c r="AE18" s="57">
        <f>(C18+G18+L18+P18)/4</f>
        <v>427.25</v>
      </c>
      <c r="AF18" s="57">
        <f>(D18+H18+M18+Q18)/4</f>
        <v>544.5</v>
      </c>
      <c r="AG18" s="59"/>
    </row>
    <row r="19" spans="1:33" ht="21.6">
      <c r="A19" s="12">
        <v>12</v>
      </c>
      <c r="B19" s="84" t="s">
        <v>30</v>
      </c>
      <c r="C19" s="89">
        <v>305</v>
      </c>
      <c r="D19" s="14">
        <v>305</v>
      </c>
      <c r="E19" s="15">
        <f t="shared" si="0"/>
        <v>305</v>
      </c>
      <c r="F19" s="90">
        <f>(E19/'01.06.2024'!E18)*100</f>
        <v>48.198482932996214</v>
      </c>
      <c r="G19" s="99">
        <v>660</v>
      </c>
      <c r="H19" s="20">
        <v>760</v>
      </c>
      <c r="I19" s="20">
        <f t="shared" si="1"/>
        <v>710</v>
      </c>
      <c r="J19" s="32">
        <f>(I19/'01.05.2024'!I18)*100</f>
        <v>98.74826147426981</v>
      </c>
      <c r="K19" s="100">
        <v>100</v>
      </c>
      <c r="L19" s="101">
        <v>0</v>
      </c>
      <c r="M19" s="22">
        <v>0</v>
      </c>
      <c r="N19" s="22">
        <f t="shared" si="2"/>
        <v>0</v>
      </c>
      <c r="O19" s="111">
        <f>(N19/'01.05.2024'!N18)*100</f>
        <v>0</v>
      </c>
      <c r="P19" s="99">
        <v>583</v>
      </c>
      <c r="Q19" s="20">
        <v>950</v>
      </c>
      <c r="R19" s="20">
        <f t="shared" si="3"/>
        <v>766.5</v>
      </c>
      <c r="S19" s="22">
        <f>(R19/'01.05.2024'!R18)*100</f>
        <v>143.75468867216802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 t="shared" ref="AE19:AF19" si="6">(C19+G19+L19+P19)/3</f>
        <v>516</v>
      </c>
      <c r="AF19" s="57">
        <f t="shared" si="6"/>
        <v>671.66666666666663</v>
      </c>
      <c r="AG19" s="58"/>
    </row>
    <row r="20" spans="1:33" ht="21.6">
      <c r="A20" s="12">
        <v>13</v>
      </c>
      <c r="B20" s="84" t="s">
        <v>31</v>
      </c>
      <c r="C20" s="92">
        <v>0</v>
      </c>
      <c r="D20" s="21">
        <v>0</v>
      </c>
      <c r="E20" s="23">
        <f t="shared" si="0"/>
        <v>0</v>
      </c>
      <c r="F20" s="90" t="e">
        <f>(E20/'01.06.2024'!E19)*100</f>
        <v>#DIV/0!</v>
      </c>
      <c r="G20" s="101">
        <v>0</v>
      </c>
      <c r="H20" s="22">
        <v>0</v>
      </c>
      <c r="I20" s="22">
        <f t="shared" si="1"/>
        <v>0</v>
      </c>
      <c r="J20" s="32" t="e">
        <f>(I20/'01.05.2024'!I19)*100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(N20/'01.05.2024'!N19)*100</f>
        <v>#VALUE!</v>
      </c>
      <c r="P20" s="99">
        <v>1361</v>
      </c>
      <c r="Q20" s="20">
        <v>1361</v>
      </c>
      <c r="R20" s="20">
        <f t="shared" si="3"/>
        <v>1361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1</v>
      </c>
      <c r="AE20" s="57">
        <f>(C20+G20+L20+P20)/1</f>
        <v>1361</v>
      </c>
      <c r="AF20" s="57">
        <f>(D20+H20+M20+Q20)/1</f>
        <v>1361</v>
      </c>
      <c r="AG20" s="58"/>
    </row>
    <row r="21" spans="1:33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(E21/'01.06.2024'!E20)*100</f>
        <v>#VALUE!</v>
      </c>
      <c r="G21" s="99" t="s">
        <v>20</v>
      </c>
      <c r="H21" s="20"/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20"/>
      <c r="N21" s="20" t="s">
        <v>20</v>
      </c>
      <c r="O21" s="111" t="e">
        <f>(N21/'01.05.2024'!N20)*100</f>
        <v>#VALUE!</v>
      </c>
      <c r="P21" s="99" t="s">
        <v>20</v>
      </c>
      <c r="Q21" s="20"/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5"/>
        <v>#VALUE!</v>
      </c>
      <c r="AF21" s="57">
        <f t="shared" si="5"/>
        <v>0</v>
      </c>
      <c r="AG21" s="58"/>
    </row>
    <row r="22" spans="1:33">
      <c r="A22" s="12">
        <v>15</v>
      </c>
      <c r="B22" s="84" t="s">
        <v>33</v>
      </c>
      <c r="C22" s="89" t="s">
        <v>20</v>
      </c>
      <c r="D22" s="14"/>
      <c r="E22" s="15" t="e">
        <f t="shared" ref="E22:E25" si="7">(C22+D22)/2</f>
        <v>#VALUE!</v>
      </c>
      <c r="F22" s="90" t="e">
        <f>(E22/'01.06.2024'!E21)*100</f>
        <v>#VALUE!</v>
      </c>
      <c r="G22" s="99" t="s">
        <v>34</v>
      </c>
      <c r="H22" s="20"/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20"/>
      <c r="N22" s="20" t="s">
        <v>20</v>
      </c>
      <c r="O22" s="111" t="e">
        <f>(N22/'01.05.2024'!N21)*100</f>
        <v>#VALUE!</v>
      </c>
      <c r="P22" s="99" t="s">
        <v>20</v>
      </c>
      <c r="Q22" s="20"/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5"/>
        <v>#VALUE!</v>
      </c>
      <c r="AF22" s="57">
        <f t="shared" si="5"/>
        <v>0</v>
      </c>
      <c r="AG22" s="58"/>
    </row>
    <row r="23" spans="1:33">
      <c r="A23" s="12">
        <v>16</v>
      </c>
      <c r="B23" s="84" t="s">
        <v>35</v>
      </c>
      <c r="C23" s="89">
        <v>0</v>
      </c>
      <c r="D23" s="14">
        <v>0</v>
      </c>
      <c r="E23" s="15">
        <f t="shared" si="7"/>
        <v>0</v>
      </c>
      <c r="F23" s="90">
        <f>(E23/'01.06.2024'!E22)*100</f>
        <v>0</v>
      </c>
      <c r="G23" s="102">
        <v>0</v>
      </c>
      <c r="H23" s="62">
        <v>0</v>
      </c>
      <c r="I23" s="20">
        <f t="shared" ref="I23:I41" si="8">(G23+H23)/2</f>
        <v>0</v>
      </c>
      <c r="J23" s="32">
        <f>(I23/'01.05.2024'!I22)*100</f>
        <v>0</v>
      </c>
      <c r="K23" s="100">
        <v>0</v>
      </c>
      <c r="L23" s="99">
        <v>0</v>
      </c>
      <c r="M23" s="20">
        <v>0</v>
      </c>
      <c r="N23" s="20"/>
      <c r="O23" s="111" t="e">
        <f>(N23/'01.05.2024'!N22)*100</f>
        <v>#DIV/0!</v>
      </c>
      <c r="P23" s="99">
        <v>315</v>
      </c>
      <c r="Q23" s="20">
        <v>315</v>
      </c>
      <c r="R23" s="20">
        <f t="shared" ref="R23:R44" si="9">(P23+Q23)/2</f>
        <v>315</v>
      </c>
      <c r="S23" s="22">
        <f>(R23/'01.05.2024'!R22)*100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1</v>
      </c>
      <c r="AE23" s="57">
        <f>(C23+G23+L23+P23)/1</f>
        <v>315</v>
      </c>
      <c r="AF23" s="57">
        <f>(D23+H23+M23+Q23)/1</f>
        <v>315</v>
      </c>
      <c r="AG23" s="58"/>
    </row>
    <row r="24" spans="1:33">
      <c r="A24" s="12">
        <v>17</v>
      </c>
      <c r="B24" s="84" t="s">
        <v>36</v>
      </c>
      <c r="C24" s="89">
        <v>120</v>
      </c>
      <c r="D24" s="25">
        <v>510</v>
      </c>
      <c r="E24" s="15">
        <f t="shared" si="7"/>
        <v>315</v>
      </c>
      <c r="F24" s="90">
        <f>(E24/'01.06.2024'!E23)*100</f>
        <v>137.25490196078431</v>
      </c>
      <c r="G24" s="103">
        <v>130</v>
      </c>
      <c r="H24" s="63">
        <v>505</v>
      </c>
      <c r="I24" s="20">
        <f t="shared" si="8"/>
        <v>317.5</v>
      </c>
      <c r="J24" s="32">
        <f>(I24/'01.05.2024'!I23)*100</f>
        <v>160.8002025829324</v>
      </c>
      <c r="K24" s="104">
        <v>100</v>
      </c>
      <c r="L24" s="99">
        <v>140</v>
      </c>
      <c r="M24" s="20">
        <v>299</v>
      </c>
      <c r="N24" s="20">
        <f t="shared" ref="N24:N32" si="10">(L24+M24)/2</f>
        <v>219.5</v>
      </c>
      <c r="O24" s="111">
        <f>(N24/'01.05.2024'!N23)*100</f>
        <v>80.550458715596335</v>
      </c>
      <c r="P24" s="99">
        <v>165</v>
      </c>
      <c r="Q24" s="20">
        <v>205</v>
      </c>
      <c r="R24" s="20">
        <f t="shared" si="9"/>
        <v>185</v>
      </c>
      <c r="S24" s="22">
        <f>(R24/'01.05.2024'!R23)*100</f>
        <v>89.156626506024097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3</v>
      </c>
      <c r="AE24" s="57">
        <f>(C24+G24+L24+P24)/3</f>
        <v>185</v>
      </c>
      <c r="AF24" s="57">
        <f>(D24+H24+M24+Q24)/3</f>
        <v>506.33333333333331</v>
      </c>
      <c r="AG24" s="58"/>
    </row>
    <row r="25" spans="1:33">
      <c r="A25" s="12">
        <v>18</v>
      </c>
      <c r="B25" s="84" t="s">
        <v>37</v>
      </c>
      <c r="C25" s="89">
        <v>0</v>
      </c>
      <c r="D25" s="14">
        <v>0</v>
      </c>
      <c r="E25" s="15">
        <f t="shared" si="7"/>
        <v>0</v>
      </c>
      <c r="F25" s="90" t="e">
        <f>(E25/'01.06.2024'!E24)*100</f>
        <v>#DIV/0!</v>
      </c>
      <c r="G25" s="99">
        <v>1088</v>
      </c>
      <c r="H25" s="20">
        <v>1088</v>
      </c>
      <c r="I25" s="20">
        <f t="shared" si="8"/>
        <v>1088</v>
      </c>
      <c r="J25" s="32">
        <f>(I25/'01.05.2024'!I24)*100</f>
        <v>257.21040189125296</v>
      </c>
      <c r="K25" s="100">
        <v>100</v>
      </c>
      <c r="L25" s="99">
        <v>0</v>
      </c>
      <c r="M25" s="20">
        <v>0</v>
      </c>
      <c r="N25" s="20">
        <f t="shared" si="10"/>
        <v>0</v>
      </c>
      <c r="O25" s="111" t="e">
        <f>(N25/'01.05.2024'!N24)*100</f>
        <v>#DIV/0!</v>
      </c>
      <c r="P25" s="99">
        <v>975</v>
      </c>
      <c r="Q25" s="20">
        <v>975</v>
      </c>
      <c r="R25" s="20">
        <f t="shared" si="9"/>
        <v>975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2</v>
      </c>
      <c r="AE25" s="57">
        <f>(C25+G25+L25+P25)/2</f>
        <v>1031.5</v>
      </c>
      <c r="AF25" s="57">
        <f>(D25+H25+M25+Q25)/2</f>
        <v>1031.5</v>
      </c>
      <c r="AG25" s="58"/>
    </row>
    <row r="26" spans="1:33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(E26/'01.06.2024'!E25)*100</f>
        <v>#VALUE!</v>
      </c>
      <c r="G26" s="99">
        <v>276</v>
      </c>
      <c r="H26" s="20">
        <v>276</v>
      </c>
      <c r="I26" s="20">
        <f t="shared" si="8"/>
        <v>276</v>
      </c>
      <c r="J26" s="32" t="e">
        <f>(I26/'01.05.2024'!I25)*100</f>
        <v>#DIV/0!</v>
      </c>
      <c r="K26" s="100">
        <v>0</v>
      </c>
      <c r="L26" s="99">
        <v>0</v>
      </c>
      <c r="M26" s="20">
        <v>0</v>
      </c>
      <c r="N26" s="20">
        <f t="shared" si="10"/>
        <v>0</v>
      </c>
      <c r="O26" s="111" t="e">
        <f>(N26/'01.05.2024'!N25)*100</f>
        <v>#DIV/0!</v>
      </c>
      <c r="P26" s="99">
        <v>300</v>
      </c>
      <c r="Q26" s="20">
        <v>300</v>
      </c>
      <c r="R26" s="20">
        <f t="shared" si="9"/>
        <v>300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2</v>
      </c>
      <c r="AE26" s="57">
        <f>(C26+G26+L26+P26)/2</f>
        <v>288</v>
      </c>
      <c r="AF26" s="57">
        <f>(D26+H26+M26+Q26)/2</f>
        <v>288</v>
      </c>
      <c r="AG26" s="58"/>
    </row>
    <row r="27" spans="1:33" ht="21.6">
      <c r="A27" s="12">
        <v>20</v>
      </c>
      <c r="B27" s="84" t="s">
        <v>39</v>
      </c>
      <c r="C27" s="89">
        <v>53</v>
      </c>
      <c r="D27" s="14">
        <v>239</v>
      </c>
      <c r="E27" s="15">
        <f t="shared" ref="E27:E38" si="11">(C27+D27)/2</f>
        <v>146</v>
      </c>
      <c r="F27" s="90">
        <f>(E27/'01.06.2024'!E26)*100</f>
        <v>83.811710677382322</v>
      </c>
      <c r="G27" s="99">
        <v>97</v>
      </c>
      <c r="H27" s="20">
        <v>222</v>
      </c>
      <c r="I27" s="20">
        <f t="shared" si="8"/>
        <v>159.5</v>
      </c>
      <c r="J27" s="32">
        <f>(I27/'01.05.2024'!I26)*100</f>
        <v>79.254658385093165</v>
      </c>
      <c r="K27" s="100">
        <v>100</v>
      </c>
      <c r="L27" s="99">
        <v>105</v>
      </c>
      <c r="M27" s="22">
        <v>199</v>
      </c>
      <c r="N27" s="22">
        <f t="shared" si="10"/>
        <v>152</v>
      </c>
      <c r="O27" s="111">
        <f>(N27/'01.05.2024'!N26)*100</f>
        <v>76.171385617639686</v>
      </c>
      <c r="P27" s="99">
        <v>100</v>
      </c>
      <c r="Q27" s="20">
        <v>200</v>
      </c>
      <c r="R27" s="20">
        <f t="shared" si="9"/>
        <v>150</v>
      </c>
      <c r="S27" s="22">
        <f>(R27/'01.05.2024'!R26)*100</f>
        <v>60.704168352893561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5"/>
        <v>88.75</v>
      </c>
      <c r="AF27" s="57">
        <f t="shared" si="5"/>
        <v>215</v>
      </c>
      <c r="AG27" s="58"/>
    </row>
    <row r="28" spans="1:33" ht="21.6">
      <c r="A28" s="12">
        <v>21</v>
      </c>
      <c r="B28" s="84" t="s">
        <v>40</v>
      </c>
      <c r="C28" s="89">
        <v>94</v>
      </c>
      <c r="D28" s="14">
        <v>94</v>
      </c>
      <c r="E28" s="15">
        <f t="shared" si="11"/>
        <v>94</v>
      </c>
      <c r="F28" s="90">
        <f>(E28/'01.06.2024'!E27)*100</f>
        <v>118.98734177215189</v>
      </c>
      <c r="G28" s="99">
        <v>92</v>
      </c>
      <c r="H28" s="20">
        <v>96</v>
      </c>
      <c r="I28" s="20">
        <f t="shared" si="8"/>
        <v>94</v>
      </c>
      <c r="J28" s="32">
        <f>(I28/'01.05.2024'!I27)*100</f>
        <v>122.07792207792207</v>
      </c>
      <c r="K28" s="100">
        <v>100</v>
      </c>
      <c r="L28" s="99">
        <v>98</v>
      </c>
      <c r="M28" s="20">
        <v>98</v>
      </c>
      <c r="N28" s="20">
        <f t="shared" si="10"/>
        <v>98</v>
      </c>
      <c r="O28" s="111">
        <f>(N28/'01.05.2024'!N27)*100</f>
        <v>122.50000000000001</v>
      </c>
      <c r="P28" s="99">
        <v>94</v>
      </c>
      <c r="Q28" s="20">
        <v>94</v>
      </c>
      <c r="R28" s="20">
        <f t="shared" si="9"/>
        <v>94</v>
      </c>
      <c r="S28" s="22">
        <f>(R28/'01.05.2024'!R27)*100</f>
        <v>109.30232558139534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5"/>
        <v>94.5</v>
      </c>
      <c r="AF28" s="57">
        <f t="shared" si="5"/>
        <v>95.5</v>
      </c>
      <c r="AG28" s="58"/>
    </row>
    <row r="29" spans="1:33" ht="31.8">
      <c r="A29" s="12">
        <v>22</v>
      </c>
      <c r="B29" s="84" t="s">
        <v>41</v>
      </c>
      <c r="C29" s="89">
        <v>88</v>
      </c>
      <c r="D29" s="14">
        <v>92</v>
      </c>
      <c r="E29" s="15">
        <f t="shared" si="11"/>
        <v>90</v>
      </c>
      <c r="F29" s="90">
        <f>(E29/'01.06.2024'!E28)*100</f>
        <v>115.38461538461537</v>
      </c>
      <c r="G29" s="99">
        <v>88</v>
      </c>
      <c r="H29" s="20">
        <v>90</v>
      </c>
      <c r="I29" s="20">
        <f t="shared" si="8"/>
        <v>89</v>
      </c>
      <c r="J29" s="32">
        <f>(I29/'01.05.2024'!I28)*100</f>
        <v>136.92307692307693</v>
      </c>
      <c r="K29" s="100">
        <v>100</v>
      </c>
      <c r="L29" s="99">
        <v>0</v>
      </c>
      <c r="M29" s="20">
        <v>0</v>
      </c>
      <c r="N29" s="20">
        <f t="shared" si="10"/>
        <v>0</v>
      </c>
      <c r="O29" s="111">
        <f>(N29/'01.05.2024'!N28)*100</f>
        <v>0</v>
      </c>
      <c r="P29" s="99">
        <v>92</v>
      </c>
      <c r="Q29" s="20">
        <v>92</v>
      </c>
      <c r="R29" s="20">
        <f t="shared" si="9"/>
        <v>92</v>
      </c>
      <c r="S29" s="22">
        <f>(R29/'01.05.2024'!R28)*100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3</v>
      </c>
      <c r="AE29" s="57">
        <f>(C29+G29+L29+P29)/3</f>
        <v>89.333333333333329</v>
      </c>
      <c r="AF29" s="57">
        <f>(D29+H29+M29+Q29)/3</f>
        <v>91.333333333333329</v>
      </c>
      <c r="AG29" s="58"/>
    </row>
    <row r="30" spans="1:33" ht="21.6">
      <c r="A30" s="12">
        <v>23</v>
      </c>
      <c r="B30" s="84" t="s">
        <v>42</v>
      </c>
      <c r="C30" s="89">
        <v>120</v>
      </c>
      <c r="D30" s="14">
        <v>120</v>
      </c>
      <c r="E30" s="15">
        <f t="shared" si="11"/>
        <v>120</v>
      </c>
      <c r="F30" s="90">
        <f>(E30/'01.06.2024'!E29)*100</f>
        <v>110.04126547455296</v>
      </c>
      <c r="G30" s="99">
        <v>125</v>
      </c>
      <c r="H30" s="20">
        <v>125</v>
      </c>
      <c r="I30" s="20">
        <f t="shared" si="8"/>
        <v>125</v>
      </c>
      <c r="J30" s="32">
        <f>(I30/'01.05.2024'!I29)*100</f>
        <v>120.77294685990339</v>
      </c>
      <c r="K30" s="100">
        <v>100</v>
      </c>
      <c r="L30" s="99">
        <v>99</v>
      </c>
      <c r="M30" s="20">
        <v>99</v>
      </c>
      <c r="N30" s="20">
        <f t="shared" si="10"/>
        <v>99</v>
      </c>
      <c r="O30" s="111">
        <f>(N30/'01.05.2024'!N29)*100</f>
        <v>92.523364485981304</v>
      </c>
      <c r="P30" s="99">
        <v>125</v>
      </c>
      <c r="Q30" s="20">
        <v>125</v>
      </c>
      <c r="R30" s="20">
        <f t="shared" si="9"/>
        <v>125</v>
      </c>
      <c r="S30" s="22">
        <f>(R30/'01.05.2024'!R29)*100</f>
        <v>119.21793037672867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5"/>
        <v>117.25</v>
      </c>
      <c r="AF30" s="57">
        <f t="shared" si="5"/>
        <v>117.25</v>
      </c>
      <c r="AG30" s="58"/>
    </row>
    <row r="31" spans="1:33" ht="21.6">
      <c r="A31" s="12">
        <v>24</v>
      </c>
      <c r="B31" s="84" t="s">
        <v>43</v>
      </c>
      <c r="C31" s="89">
        <v>480</v>
      </c>
      <c r="D31" s="14">
        <v>534</v>
      </c>
      <c r="E31" s="15">
        <f t="shared" si="11"/>
        <v>507</v>
      </c>
      <c r="F31" s="90">
        <f>(E31/'01.06.2024'!E30)*100</f>
        <v>110.81967213114754</v>
      </c>
      <c r="G31" s="99">
        <v>590</v>
      </c>
      <c r="H31" s="20">
        <v>915</v>
      </c>
      <c r="I31" s="20">
        <f t="shared" si="8"/>
        <v>752.5</v>
      </c>
      <c r="J31" s="32">
        <f>(I31/'01.05.2024'!I30)*100</f>
        <v>152.49772013375215</v>
      </c>
      <c r="K31" s="100">
        <v>100</v>
      </c>
      <c r="L31" s="99">
        <v>0</v>
      </c>
      <c r="M31" s="20">
        <v>0</v>
      </c>
      <c r="N31" s="20">
        <f t="shared" si="10"/>
        <v>0</v>
      </c>
      <c r="O31" s="111" t="e">
        <f>(N31/'01.05.2024'!N30)*100</f>
        <v>#DIV/0!</v>
      </c>
      <c r="P31" s="99">
        <v>600</v>
      </c>
      <c r="Q31" s="20">
        <v>600</v>
      </c>
      <c r="R31" s="20">
        <f t="shared" si="9"/>
        <v>600</v>
      </c>
      <c r="S31" s="22">
        <f>(R31/'01.05.2024'!R30)*100</f>
        <v>134.07821229050279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3</v>
      </c>
      <c r="AE31" s="57">
        <f>(C31+G31+L31+P31)/3</f>
        <v>556.66666666666663</v>
      </c>
      <c r="AF31" s="57">
        <f>(D31+H31+M31+Q31)/3</f>
        <v>683</v>
      </c>
      <c r="AG31" s="58"/>
    </row>
    <row r="32" spans="1:33" ht="21.6">
      <c r="A32" s="12">
        <v>25</v>
      </c>
      <c r="B32" s="84" t="s">
        <v>44</v>
      </c>
      <c r="C32" s="92">
        <v>1194</v>
      </c>
      <c r="D32" s="21">
        <v>1194</v>
      </c>
      <c r="E32" s="27">
        <f t="shared" si="11"/>
        <v>1194</v>
      </c>
      <c r="F32" s="90">
        <f>(E32/'01.06.2024'!E31)*100</f>
        <v>88.928611328343194</v>
      </c>
      <c r="G32" s="105">
        <v>1316</v>
      </c>
      <c r="H32" s="22">
        <v>1316</v>
      </c>
      <c r="I32" s="22">
        <f t="shared" si="8"/>
        <v>1316</v>
      </c>
      <c r="J32" s="32">
        <f>(I32/'01.05.2024'!I31)*100</f>
        <v>102.54412280359998</v>
      </c>
      <c r="K32" s="100">
        <v>100</v>
      </c>
      <c r="L32" s="99">
        <v>1105</v>
      </c>
      <c r="M32" s="20">
        <v>1444</v>
      </c>
      <c r="N32" s="20">
        <f t="shared" si="10"/>
        <v>1274.5</v>
      </c>
      <c r="O32" s="111">
        <f>(N32/'01.05.2024'!N31)*100</f>
        <v>254.9</v>
      </c>
      <c r="P32" s="105">
        <v>1222</v>
      </c>
      <c r="Q32" s="36">
        <v>1222</v>
      </c>
      <c r="R32" s="20">
        <f t="shared" si="9"/>
        <v>1222</v>
      </c>
      <c r="S32" s="22">
        <f>(R32/'01.05.2024'!R31)*100</f>
        <v>110.25895515654607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4</v>
      </c>
      <c r="AE32" s="57">
        <f>(C32+G32+L32+P32)/4</f>
        <v>1209.25</v>
      </c>
      <c r="AF32" s="57">
        <f>(D32+H32+M32+Q32)/4</f>
        <v>1294</v>
      </c>
      <c r="AG32" s="58"/>
    </row>
    <row r="33" spans="1:33" ht="21.6">
      <c r="A33" s="12">
        <v>26</v>
      </c>
      <c r="B33" s="84" t="s">
        <v>45</v>
      </c>
      <c r="C33" s="89">
        <v>119</v>
      </c>
      <c r="D33" s="14">
        <v>126</v>
      </c>
      <c r="E33" s="15">
        <f t="shared" si="11"/>
        <v>122.5</v>
      </c>
      <c r="F33" s="90">
        <f>(E33/'01.06.2024'!E32)*100</f>
        <v>88.896952104499277</v>
      </c>
      <c r="G33" s="99">
        <v>0</v>
      </c>
      <c r="H33" s="20">
        <v>0</v>
      </c>
      <c r="I33" s="20">
        <f t="shared" si="8"/>
        <v>0</v>
      </c>
      <c r="J33" s="32">
        <f>(I33/'01.05.2024'!I32)*100</f>
        <v>0</v>
      </c>
      <c r="K33" s="100">
        <v>100</v>
      </c>
      <c r="L33" s="99">
        <v>99</v>
      </c>
      <c r="M33" s="20">
        <v>99</v>
      </c>
      <c r="N33" s="20" t="s">
        <v>34</v>
      </c>
      <c r="O33" s="111" t="e">
        <f>(N33/'01.05.2024'!N32)*100</f>
        <v>#VALUE!</v>
      </c>
      <c r="P33" s="99">
        <v>0</v>
      </c>
      <c r="Q33" s="20">
        <v>0</v>
      </c>
      <c r="R33" s="20">
        <f t="shared" si="9"/>
        <v>0</v>
      </c>
      <c r="S33" s="22">
        <f>(R33/'01.05.2024'!R32)*100</f>
        <v>0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2</v>
      </c>
      <c r="AE33" s="57">
        <f t="shared" ref="AE33:AF33" si="12">(C33+G33+L33+P33)/2</f>
        <v>109</v>
      </c>
      <c r="AF33" s="57">
        <f t="shared" si="12"/>
        <v>112.5</v>
      </c>
      <c r="AG33" s="58"/>
    </row>
    <row r="34" spans="1:33" ht="21.6">
      <c r="A34" s="12">
        <v>27</v>
      </c>
      <c r="B34" s="84" t="s">
        <v>46</v>
      </c>
      <c r="C34" s="89">
        <v>400</v>
      </c>
      <c r="D34" s="14">
        <v>400</v>
      </c>
      <c r="E34" s="15">
        <f t="shared" si="11"/>
        <v>400</v>
      </c>
      <c r="F34" s="90">
        <f>(E34/'01.06.2024'!E33)*100</f>
        <v>110.10184420589044</v>
      </c>
      <c r="G34" s="99">
        <v>461</v>
      </c>
      <c r="H34" s="20">
        <v>461</v>
      </c>
      <c r="I34" s="20">
        <f t="shared" si="8"/>
        <v>461</v>
      </c>
      <c r="J34" s="32">
        <f>(I34/'01.05.2024'!I33)*100</f>
        <v>165.94672426205904</v>
      </c>
      <c r="K34" s="100">
        <v>100</v>
      </c>
      <c r="L34" s="99">
        <v>0</v>
      </c>
      <c r="M34" s="20">
        <v>0</v>
      </c>
      <c r="N34" s="20">
        <f t="shared" ref="N34:N38" si="13">(L34+M34)/2</f>
        <v>0</v>
      </c>
      <c r="O34" s="111" t="e">
        <f>(N34/'01.05.2024'!N33)*100</f>
        <v>#DIV/0!</v>
      </c>
      <c r="P34" s="99">
        <v>500</v>
      </c>
      <c r="Q34" s="20">
        <v>500</v>
      </c>
      <c r="R34" s="20">
        <f t="shared" si="9"/>
        <v>500</v>
      </c>
      <c r="S34" s="22">
        <f>(R34/'01.05.2024'!R33)*100</f>
        <v>168.52039096730704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>(C34+G34+L34+P34)/3</f>
        <v>453.66666666666669</v>
      </c>
      <c r="AF34" s="57">
        <f>(D34+H34+M34+Q34)/3</f>
        <v>453.66666666666669</v>
      </c>
      <c r="AG34" s="58"/>
    </row>
    <row r="35" spans="1:33" ht="21.6">
      <c r="A35" s="12">
        <v>28</v>
      </c>
      <c r="B35" s="84" t="s">
        <v>47</v>
      </c>
      <c r="C35" s="89">
        <v>510</v>
      </c>
      <c r="D35" s="14">
        <v>857</v>
      </c>
      <c r="E35" s="15">
        <f t="shared" si="11"/>
        <v>683.5</v>
      </c>
      <c r="F35" s="90">
        <f>(E35/'01.06.2024'!E34)*100</f>
        <v>87.404092071611245</v>
      </c>
      <c r="G35" s="101">
        <v>592</v>
      </c>
      <c r="H35" s="22">
        <v>867</v>
      </c>
      <c r="I35" s="22">
        <f t="shared" si="8"/>
        <v>729.5</v>
      </c>
      <c r="J35" s="32">
        <f>(I35/'01.05.2024'!I34)*100</f>
        <v>101.95667365478687</v>
      </c>
      <c r="K35" s="100">
        <v>100</v>
      </c>
      <c r="L35" s="99">
        <v>0</v>
      </c>
      <c r="M35" s="22">
        <v>0</v>
      </c>
      <c r="N35" s="20">
        <f t="shared" si="13"/>
        <v>0</v>
      </c>
      <c r="O35" s="111">
        <f>(N35/'01.05.2024'!N34)*100</f>
        <v>0</v>
      </c>
      <c r="P35" s="101">
        <v>800</v>
      </c>
      <c r="Q35" s="20">
        <v>800</v>
      </c>
      <c r="R35" s="20">
        <f t="shared" si="9"/>
        <v>800</v>
      </c>
      <c r="S35" s="22">
        <f>(R35/'01.05.2024'!R34)*100</f>
        <v>113.79800853485065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>(C35+G35+L35+P35)/3</f>
        <v>634</v>
      </c>
      <c r="AF35" s="57">
        <f>(D35+H35+M35+Q35)/3</f>
        <v>841.33333333333337</v>
      </c>
      <c r="AG35" s="58"/>
    </row>
    <row r="36" spans="1:33" ht="21.6">
      <c r="A36" s="12">
        <v>29</v>
      </c>
      <c r="B36" s="84" t="s">
        <v>48</v>
      </c>
      <c r="C36" s="89">
        <v>0</v>
      </c>
      <c r="D36" s="14">
        <v>0</v>
      </c>
      <c r="E36" s="15">
        <f t="shared" si="11"/>
        <v>0</v>
      </c>
      <c r="F36" s="90">
        <f>(E36/'01.06.2024'!E35)*100</f>
        <v>0</v>
      </c>
      <c r="G36" s="99">
        <v>52</v>
      </c>
      <c r="H36" s="20">
        <v>52</v>
      </c>
      <c r="I36" s="20">
        <f t="shared" si="8"/>
        <v>52</v>
      </c>
      <c r="J36" s="32">
        <f>(I36/'01.05.2024'!I35)*100</f>
        <v>123.80952380952381</v>
      </c>
      <c r="K36" s="100">
        <v>100</v>
      </c>
      <c r="L36" s="99">
        <v>69</v>
      </c>
      <c r="M36" s="20">
        <v>69</v>
      </c>
      <c r="N36" s="20">
        <f t="shared" si="13"/>
        <v>69</v>
      </c>
      <c r="O36" s="111" t="e">
        <f>(N36/'01.05.2024'!N35)*100</f>
        <v>#DIV/0!</v>
      </c>
      <c r="P36" s="99">
        <v>55</v>
      </c>
      <c r="Q36" s="20">
        <v>55</v>
      </c>
      <c r="R36" s="20">
        <f t="shared" si="9"/>
        <v>55</v>
      </c>
      <c r="S36" s="22">
        <f>(R36/'01.05.2024'!R35)*100</f>
        <v>130.95238095238096</v>
      </c>
      <c r="T36" s="119">
        <v>50</v>
      </c>
      <c r="U36" s="116">
        <v>48</v>
      </c>
      <c r="V36" s="40">
        <v>48</v>
      </c>
      <c r="W36" s="40">
        <f t="shared" ref="W36:W39" si="14">(U36+V36)/2</f>
        <v>48</v>
      </c>
      <c r="X36" s="41">
        <f>(W36/'01.05.2024'!W35)*100</f>
        <v>137.14285714285714</v>
      </c>
      <c r="Y36" s="80">
        <v>55</v>
      </c>
      <c r="Z36" s="42">
        <v>55</v>
      </c>
      <c r="AA36" s="40">
        <f t="shared" ref="AA36:AA47" si="15">(Y36+Z36)/2</f>
        <v>55</v>
      </c>
      <c r="AB36" s="41">
        <f>(AA36/'01.05.2024'!AA35)*100</f>
        <v>68.75</v>
      </c>
      <c r="AC36" s="39">
        <v>100</v>
      </c>
      <c r="AD36" s="39">
        <v>5</v>
      </c>
      <c r="AE36" s="57">
        <f>(C36+G36+L36+P36+U36+Y36)/5</f>
        <v>55.8</v>
      </c>
      <c r="AF36" s="57">
        <f>(D36+H36+M36+Q36+V36+Z36)/5</f>
        <v>55.8</v>
      </c>
      <c r="AG36" s="58"/>
    </row>
    <row r="37" spans="1:33" ht="21.6">
      <c r="A37" s="12">
        <v>30</v>
      </c>
      <c r="B37" s="84" t="s">
        <v>49</v>
      </c>
      <c r="C37" s="89">
        <v>47</v>
      </c>
      <c r="D37" s="14">
        <v>47</v>
      </c>
      <c r="E37" s="15">
        <f t="shared" si="11"/>
        <v>47</v>
      </c>
      <c r="F37" s="90">
        <f>(E37/'01.06.2024'!E36)*100</f>
        <v>117.5</v>
      </c>
      <c r="G37" s="99">
        <v>51</v>
      </c>
      <c r="H37" s="20">
        <v>51</v>
      </c>
      <c r="I37" s="20">
        <f t="shared" si="8"/>
        <v>51</v>
      </c>
      <c r="J37" s="32">
        <f>(I37/'01.05.2024'!I36)*100</f>
        <v>137.83783783783784</v>
      </c>
      <c r="K37" s="100">
        <v>100</v>
      </c>
      <c r="L37" s="99">
        <v>60</v>
      </c>
      <c r="M37" s="20">
        <v>60</v>
      </c>
      <c r="N37" s="20">
        <f t="shared" si="13"/>
        <v>60</v>
      </c>
      <c r="O37" s="111">
        <f>(N37/'01.05.2024'!N36)*100</f>
        <v>100</v>
      </c>
      <c r="P37" s="99">
        <v>45</v>
      </c>
      <c r="Q37" s="20">
        <v>45</v>
      </c>
      <c r="R37" s="20">
        <f t="shared" si="9"/>
        <v>45</v>
      </c>
      <c r="S37" s="22">
        <f>(R37/'01.05.2024'!R36)*100</f>
        <v>91.83673469387756</v>
      </c>
      <c r="T37" s="119">
        <v>100</v>
      </c>
      <c r="U37" s="116">
        <v>45</v>
      </c>
      <c r="V37" s="40">
        <v>45</v>
      </c>
      <c r="W37" s="40">
        <f t="shared" si="14"/>
        <v>45</v>
      </c>
      <c r="X37" s="41">
        <f>(W37/'01.05.2024'!W36)*100</f>
        <v>118.42105263157893</v>
      </c>
      <c r="Y37" s="80">
        <v>45</v>
      </c>
      <c r="Z37" s="40">
        <v>45</v>
      </c>
      <c r="AA37" s="40">
        <v>35</v>
      </c>
      <c r="AB37" s="41">
        <f>(AA37/'01.05.2024'!AA36)*100</f>
        <v>100</v>
      </c>
      <c r="AC37" s="39">
        <v>100</v>
      </c>
      <c r="AD37" s="39">
        <v>6</v>
      </c>
      <c r="AE37" s="57">
        <f>(C37+G37+L37+P37+U37+Y37)/6</f>
        <v>48.833333333333336</v>
      </c>
      <c r="AF37" s="57">
        <f>(D37+H37+M37+Q37+V37+Z37)/6</f>
        <v>48.833333333333336</v>
      </c>
      <c r="AG37" s="58"/>
    </row>
    <row r="38" spans="1:33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1"/>
        <v>0</v>
      </c>
      <c r="F38" s="90" t="e">
        <f>(E38/'01.06.2024'!E37)*100</f>
        <v>#DIV/0!</v>
      </c>
      <c r="G38" s="99">
        <v>52</v>
      </c>
      <c r="H38" s="20">
        <v>52</v>
      </c>
      <c r="I38" s="20">
        <f t="shared" si="8"/>
        <v>52</v>
      </c>
      <c r="J38" s="32">
        <f>(I38/'01.05.2024'!I37)*100</f>
        <v>74.285714285714292</v>
      </c>
      <c r="K38" s="100">
        <v>100</v>
      </c>
      <c r="L38" s="99">
        <v>0</v>
      </c>
      <c r="M38" s="20">
        <v>0</v>
      </c>
      <c r="N38" s="20">
        <f t="shared" si="13"/>
        <v>0</v>
      </c>
      <c r="O38" s="111" t="e">
        <f>(N38/'01.05.2024'!N37)*100</f>
        <v>#DIV/0!</v>
      </c>
      <c r="P38" s="99">
        <v>40</v>
      </c>
      <c r="Q38" s="20">
        <v>40</v>
      </c>
      <c r="R38" s="20">
        <f t="shared" si="9"/>
        <v>40</v>
      </c>
      <c r="S38" s="22">
        <f>(R38/'01.05.2024'!R37)*100</f>
        <v>57.971014492753625</v>
      </c>
      <c r="T38" s="119">
        <v>50</v>
      </c>
      <c r="U38" s="116">
        <v>45</v>
      </c>
      <c r="V38" s="40">
        <v>45</v>
      </c>
      <c r="W38" s="40">
        <f t="shared" si="14"/>
        <v>45</v>
      </c>
      <c r="X38" s="41">
        <f>(W38/'01.05.2024'!W37)*100</f>
        <v>72.58064516129032</v>
      </c>
      <c r="Y38" s="80">
        <v>40</v>
      </c>
      <c r="Z38" s="42">
        <v>40</v>
      </c>
      <c r="AA38" s="40">
        <v>60</v>
      </c>
      <c r="AB38" s="41">
        <f>(AA38/'01.05.2024'!AA37)*100</f>
        <v>100</v>
      </c>
      <c r="AC38" s="39">
        <v>100</v>
      </c>
      <c r="AD38" s="39">
        <v>4</v>
      </c>
      <c r="AE38" s="57">
        <f>(C38+G38+L38+P38+U38+Y38)/4</f>
        <v>44.25</v>
      </c>
      <c r="AF38" s="57">
        <f>(D38+H38+M38+Q38+V38+Z38)/4</f>
        <v>44.25</v>
      </c>
      <c r="AG38" s="58"/>
    </row>
    <row r="39" spans="1:33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(E39/'01.06.2024'!E38)*100</f>
        <v>#VALUE!</v>
      </c>
      <c r="G39" s="99">
        <v>146</v>
      </c>
      <c r="H39" s="20">
        <v>146</v>
      </c>
      <c r="I39" s="20">
        <f t="shared" si="8"/>
        <v>146</v>
      </c>
      <c r="J39" s="32">
        <f>(I39/'01.05.2024'!I38)*100</f>
        <v>114.0625</v>
      </c>
      <c r="K39" s="100">
        <v>100</v>
      </c>
      <c r="L39" s="99">
        <v>0</v>
      </c>
      <c r="M39" s="20">
        <v>0</v>
      </c>
      <c r="N39" s="20" t="s">
        <v>34</v>
      </c>
      <c r="O39" s="111" t="e">
        <f>(N39/'01.05.2024'!N38)*100</f>
        <v>#VALUE!</v>
      </c>
      <c r="P39" s="99">
        <v>0</v>
      </c>
      <c r="Q39" s="20">
        <v>0</v>
      </c>
      <c r="R39" s="20">
        <f t="shared" si="9"/>
        <v>0</v>
      </c>
      <c r="S39" s="22">
        <f>(R39/'01.05.2024'!R38)*100</f>
        <v>0</v>
      </c>
      <c r="T39" s="119">
        <v>50</v>
      </c>
      <c r="U39" s="116">
        <v>45</v>
      </c>
      <c r="V39" s="40">
        <v>45</v>
      </c>
      <c r="W39" s="40">
        <f t="shared" si="14"/>
        <v>45</v>
      </c>
      <c r="X39" s="41">
        <f>(W39/'01.05.2024'!W38)*100</f>
        <v>81.818181818181827</v>
      </c>
      <c r="Y39" s="80">
        <v>65</v>
      </c>
      <c r="Z39" s="42">
        <v>65</v>
      </c>
      <c r="AA39" s="40">
        <f t="shared" si="15"/>
        <v>65</v>
      </c>
      <c r="AB39" s="41">
        <f>(AA39/'01.05.2024'!AA38)*100</f>
        <v>84.967320261437905</v>
      </c>
      <c r="AC39" s="39">
        <v>100</v>
      </c>
      <c r="AD39" s="39">
        <v>3</v>
      </c>
      <c r="AE39" s="57">
        <f>(C39+G39+L39+P39+U39+Y39)/3</f>
        <v>85.333333333333329</v>
      </c>
      <c r="AF39" s="57">
        <f>(D39+H39+M39+Q39+V39+Z39)/3</f>
        <v>85.333333333333329</v>
      </c>
      <c r="AG39" s="58"/>
    </row>
    <row r="40" spans="1:33">
      <c r="A40" s="12">
        <v>33</v>
      </c>
      <c r="B40" s="84" t="s">
        <v>52</v>
      </c>
      <c r="C40" s="89">
        <v>0</v>
      </c>
      <c r="D40" s="14">
        <v>0</v>
      </c>
      <c r="E40" s="15">
        <f t="shared" ref="E40:E43" si="16">(C40+D40)/2</f>
        <v>0</v>
      </c>
      <c r="F40" s="90">
        <f>(E40/'01.06.2024'!E39)*100</f>
        <v>0</v>
      </c>
      <c r="G40" s="99">
        <v>192</v>
      </c>
      <c r="H40" s="20">
        <v>192</v>
      </c>
      <c r="I40" s="20">
        <f t="shared" si="8"/>
        <v>192</v>
      </c>
      <c r="J40" s="32">
        <f>(I40/'01.05.2024'!I39)*100</f>
        <v>89.302325581395351</v>
      </c>
      <c r="K40" s="100">
        <v>100</v>
      </c>
      <c r="L40" s="99">
        <v>0</v>
      </c>
      <c r="M40" s="20">
        <v>0</v>
      </c>
      <c r="N40" s="20">
        <f t="shared" ref="N40:N44" si="17">(L40+M40)/2</f>
        <v>0</v>
      </c>
      <c r="O40" s="111" t="e">
        <f>(N40/'01.05.2024'!N39)*100</f>
        <v>#DIV/0!</v>
      </c>
      <c r="P40" s="99">
        <v>0</v>
      </c>
      <c r="Q40" s="20">
        <v>0</v>
      </c>
      <c r="R40" s="20">
        <f t="shared" si="9"/>
        <v>0</v>
      </c>
      <c r="S40" s="22">
        <f>(R40/'01.05.2024'!R39)*100</f>
        <v>0</v>
      </c>
      <c r="T40" s="119">
        <v>100</v>
      </c>
      <c r="U40" s="117">
        <v>189</v>
      </c>
      <c r="V40" s="40">
        <v>189</v>
      </c>
      <c r="W40" s="40">
        <v>320</v>
      </c>
      <c r="X40" s="41">
        <f>(W40/'01.05.2024'!W39)*100</f>
        <v>100</v>
      </c>
      <c r="Y40" s="81">
        <v>185</v>
      </c>
      <c r="Z40" s="42">
        <v>215</v>
      </c>
      <c r="AA40" s="40">
        <f t="shared" si="15"/>
        <v>200</v>
      </c>
      <c r="AB40" s="41">
        <f>(AA40/'01.05.2024'!AA39)*100</f>
        <v>70.175438596491219</v>
      </c>
      <c r="AC40" s="39">
        <v>100</v>
      </c>
      <c r="AD40" s="39">
        <v>3</v>
      </c>
      <c r="AE40" s="57">
        <f>(C40+G40+L40+P40+U40+Y40)/3</f>
        <v>188.66666666666666</v>
      </c>
      <c r="AF40" s="57">
        <f>(D40+H40+M40+Q40+V40+Z40)/3</f>
        <v>198.66666666666666</v>
      </c>
      <c r="AG40" s="58"/>
    </row>
    <row r="41" spans="1:33">
      <c r="A41" s="12">
        <v>34</v>
      </c>
      <c r="B41" s="84" t="s">
        <v>53</v>
      </c>
      <c r="C41" s="89">
        <v>195</v>
      </c>
      <c r="D41" s="14">
        <v>195</v>
      </c>
      <c r="E41" s="15">
        <f t="shared" si="16"/>
        <v>195</v>
      </c>
      <c r="F41" s="90" t="e">
        <f>(E41/'01.06.2024'!E40)*100</f>
        <v>#DIV/0!</v>
      </c>
      <c r="G41" s="99">
        <v>251</v>
      </c>
      <c r="H41" s="20">
        <v>251</v>
      </c>
      <c r="I41" s="20">
        <f t="shared" si="8"/>
        <v>251</v>
      </c>
      <c r="J41" s="32">
        <f>(I41/'01.05.2024'!I40)*100</f>
        <v>83.666666666666671</v>
      </c>
      <c r="K41" s="100">
        <v>100</v>
      </c>
      <c r="L41" s="99">
        <v>0</v>
      </c>
      <c r="M41" s="20">
        <v>0</v>
      </c>
      <c r="N41" s="20">
        <f t="shared" si="17"/>
        <v>0</v>
      </c>
      <c r="O41" s="111" t="e">
        <f>(N41/'01.05.2024'!N40)*100</f>
        <v>#DIV/0!</v>
      </c>
      <c r="P41" s="99">
        <v>235</v>
      </c>
      <c r="Q41" s="20">
        <v>235</v>
      </c>
      <c r="R41" s="20">
        <f t="shared" si="9"/>
        <v>235</v>
      </c>
      <c r="S41" s="22" t="e">
        <f>(R41/'01.05.2024'!R40)*100</f>
        <v>#DIV/0!</v>
      </c>
      <c r="T41" s="119">
        <v>100</v>
      </c>
      <c r="U41" s="117">
        <v>180</v>
      </c>
      <c r="V41" s="40">
        <v>230</v>
      </c>
      <c r="W41" s="40">
        <f t="shared" ref="W41:W47" si="18">(U41+V41)/2</f>
        <v>205</v>
      </c>
      <c r="X41" s="41">
        <f>(W41/'01.05.2024'!W40)*100</f>
        <v>55.405405405405403</v>
      </c>
      <c r="Y41" s="81">
        <v>125</v>
      </c>
      <c r="Z41" s="42">
        <v>245</v>
      </c>
      <c r="AA41" s="40">
        <f t="shared" si="15"/>
        <v>185</v>
      </c>
      <c r="AB41" s="41">
        <f>(AA41/'01.05.2024'!AA40)*100</f>
        <v>42.528735632183903</v>
      </c>
      <c r="AC41" s="39">
        <v>100</v>
      </c>
      <c r="AD41" s="39">
        <v>5</v>
      </c>
      <c r="AE41" s="57">
        <f>(C41+G41+L41+P41+U41+Y41)/5</f>
        <v>197.2</v>
      </c>
      <c r="AF41" s="57">
        <f>(D41+H41+M41+Q41+V41+Z41)/5</f>
        <v>231.2</v>
      </c>
      <c r="AG41" s="58"/>
    </row>
    <row r="42" spans="1:33" ht="21.6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(E42/'01.06.2024'!E41)*100</f>
        <v>#VALUE!</v>
      </c>
      <c r="G42" s="99">
        <v>0</v>
      </c>
      <c r="H42" s="20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20">
        <v>0</v>
      </c>
      <c r="N42" s="20" t="s">
        <v>34</v>
      </c>
      <c r="O42" s="111" t="e">
        <f>(N42/'01.05.2024'!N41)*100</f>
        <v>#VALUE!</v>
      </c>
      <c r="P42" s="99">
        <v>0</v>
      </c>
      <c r="Q42" s="20">
        <v>0</v>
      </c>
      <c r="R42" s="20">
        <f t="shared" si="9"/>
        <v>0</v>
      </c>
      <c r="S42" s="22" t="e">
        <f>(R42/'01.05.2024'!R41)*100</f>
        <v>#DIV/0!</v>
      </c>
      <c r="T42" s="119">
        <v>50</v>
      </c>
      <c r="U42" s="117">
        <v>100</v>
      </c>
      <c r="V42" s="40">
        <v>100</v>
      </c>
      <c r="W42" s="40">
        <f t="shared" si="18"/>
        <v>100</v>
      </c>
      <c r="X42" s="41">
        <f>(W42/'01.05.2024'!W41)*100</f>
        <v>25.641025641025639</v>
      </c>
      <c r="Y42" s="81">
        <v>85</v>
      </c>
      <c r="Z42" s="42">
        <v>110</v>
      </c>
      <c r="AA42" s="40">
        <f t="shared" si="15"/>
        <v>97.5</v>
      </c>
      <c r="AB42" s="41">
        <f>(AA42/'01.05.2024'!AA41)*100</f>
        <v>26.351351351351347</v>
      </c>
      <c r="AC42" s="39">
        <v>100</v>
      </c>
      <c r="AD42" s="39">
        <v>2</v>
      </c>
      <c r="AE42" s="57">
        <f>(C42+G42+L42+P42+U42+Y42)/2</f>
        <v>92.5</v>
      </c>
      <c r="AF42" s="57">
        <f>(D42+H42+M42+Q42+V42+Z42)/2</f>
        <v>105</v>
      </c>
      <c r="AG42" s="58"/>
    </row>
    <row r="43" spans="1:33">
      <c r="A43" s="12">
        <v>36</v>
      </c>
      <c r="B43" s="84" t="s">
        <v>55</v>
      </c>
      <c r="C43" s="89">
        <v>125</v>
      </c>
      <c r="D43" s="14">
        <v>360</v>
      </c>
      <c r="E43" s="15">
        <f t="shared" si="16"/>
        <v>242.5</v>
      </c>
      <c r="F43" s="90" t="e">
        <f>(E43/'01.06.2024'!E42)*100</f>
        <v>#DIV/0!</v>
      </c>
      <c r="G43" s="99">
        <v>159</v>
      </c>
      <c r="H43" s="20">
        <v>258</v>
      </c>
      <c r="I43" s="20">
        <f t="shared" ref="I43:I48" si="19">(G43+H43)/2</f>
        <v>208.5</v>
      </c>
      <c r="J43" s="32">
        <f>(I43/'01.05.2024'!I42)*100</f>
        <v>96.527777777777786</v>
      </c>
      <c r="K43" s="100">
        <v>100</v>
      </c>
      <c r="L43" s="99">
        <v>189</v>
      </c>
      <c r="M43" s="20">
        <v>320</v>
      </c>
      <c r="N43" s="20">
        <f t="shared" si="17"/>
        <v>254.5</v>
      </c>
      <c r="O43" s="111">
        <f>(N43/'01.05.2024'!N42)*100</f>
        <v>141.38888888888889</v>
      </c>
      <c r="P43" s="99">
        <v>185</v>
      </c>
      <c r="Q43" s="20">
        <v>185</v>
      </c>
      <c r="R43" s="20">
        <f t="shared" si="9"/>
        <v>185</v>
      </c>
      <c r="S43" s="22">
        <f>(R43/'01.05.2024'!R42)*100</f>
        <v>82.222222222222214</v>
      </c>
      <c r="T43" s="119">
        <v>100</v>
      </c>
      <c r="U43" s="117">
        <v>150</v>
      </c>
      <c r="V43" s="40">
        <v>220</v>
      </c>
      <c r="W43" s="40">
        <f t="shared" si="18"/>
        <v>185</v>
      </c>
      <c r="X43" s="41">
        <f>(W43/'01.05.2024'!W42)*100</f>
        <v>132.14285714285714</v>
      </c>
      <c r="Y43" s="81">
        <v>125</v>
      </c>
      <c r="Z43" s="42">
        <v>245</v>
      </c>
      <c r="AA43" s="40">
        <f t="shared" si="15"/>
        <v>185</v>
      </c>
      <c r="AB43" s="41">
        <f>(AA43/'01.05.2024'!AA42)*100</f>
        <v>80.434782608695656</v>
      </c>
      <c r="AC43" s="39">
        <v>100</v>
      </c>
      <c r="AD43" s="39">
        <v>6</v>
      </c>
      <c r="AE43" s="57">
        <f>(C43+G43+L43+P43+U43+Y43)/6</f>
        <v>155.5</v>
      </c>
      <c r="AF43" s="57">
        <f>(D43+H43+M43+Q43+V43+Z43)/6</f>
        <v>264.66666666666669</v>
      </c>
      <c r="AG43" s="58"/>
    </row>
    <row r="44" spans="1:33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(E44/'01.06.2024'!E43)*100</f>
        <v>#VALUE!</v>
      </c>
      <c r="G44" s="99">
        <v>202</v>
      </c>
      <c r="H44" s="20">
        <v>202</v>
      </c>
      <c r="I44" s="20">
        <f t="shared" si="19"/>
        <v>202</v>
      </c>
      <c r="J44" s="32">
        <f>(I44/'01.05.2024'!I43)*100</f>
        <v>96.19047619047619</v>
      </c>
      <c r="K44" s="100">
        <v>50</v>
      </c>
      <c r="L44" s="99">
        <v>168</v>
      </c>
      <c r="M44" s="20">
        <v>168</v>
      </c>
      <c r="N44" s="20">
        <f t="shared" si="17"/>
        <v>168</v>
      </c>
      <c r="O44" s="111">
        <f>(N44/'01.05.2024'!N43)*100</f>
        <v>77.064220183486242</v>
      </c>
      <c r="P44" s="99">
        <v>195</v>
      </c>
      <c r="Q44" s="20">
        <v>195</v>
      </c>
      <c r="R44" s="20">
        <f t="shared" si="9"/>
        <v>195</v>
      </c>
      <c r="S44" s="22">
        <f>(R44/'01.05.2024'!R43)*100</f>
        <v>90.277777777777786</v>
      </c>
      <c r="T44" s="119">
        <v>100</v>
      </c>
      <c r="U44" s="117">
        <v>170</v>
      </c>
      <c r="V44" s="40">
        <v>170</v>
      </c>
      <c r="W44" s="40">
        <f t="shared" si="18"/>
        <v>170</v>
      </c>
      <c r="X44" s="41">
        <f>(W44/'01.05.2024'!W43)*100</f>
        <v>94.444444444444443</v>
      </c>
      <c r="Y44" s="81">
        <v>185</v>
      </c>
      <c r="Z44" s="42">
        <v>185</v>
      </c>
      <c r="AA44" s="40">
        <f t="shared" si="15"/>
        <v>185</v>
      </c>
      <c r="AB44" s="41">
        <f>(AA44/'01.05.2024'!AA43)*100</f>
        <v>93.434343434343432</v>
      </c>
      <c r="AC44" s="39"/>
      <c r="AD44" s="39">
        <v>5</v>
      </c>
      <c r="AE44" s="57">
        <f>(C44+G44+L44+P44+U44+Y44)/5</f>
        <v>184</v>
      </c>
      <c r="AF44" s="57">
        <f>(D44+H44+M44+Q44+V44+Z44)/5</f>
        <v>184</v>
      </c>
      <c r="AG44" s="58"/>
    </row>
    <row r="45" spans="1:33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(E45/'01.06.2024'!E44)*100</f>
        <v>#VALUE!</v>
      </c>
      <c r="G45" s="99">
        <v>0</v>
      </c>
      <c r="H45" s="20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20"/>
      <c r="N45" s="20" t="s">
        <v>34</v>
      </c>
      <c r="O45" s="111" t="e">
        <f>(N45/'01.05.2024'!N44)*100</f>
        <v>#VALUE!</v>
      </c>
      <c r="P45" s="99">
        <v>225</v>
      </c>
      <c r="Q45" s="20">
        <v>225</v>
      </c>
      <c r="R45" s="20" t="s">
        <v>34</v>
      </c>
      <c r="S45" s="22" t="e">
        <f>(R45/'01.05.2024'!R44)*100</f>
        <v>#VALUE!</v>
      </c>
      <c r="T45" s="119">
        <v>0</v>
      </c>
      <c r="U45" s="117">
        <v>150</v>
      </c>
      <c r="V45" s="40">
        <v>250</v>
      </c>
      <c r="W45" s="40">
        <f t="shared" si="18"/>
        <v>200</v>
      </c>
      <c r="X45" s="41">
        <f>(W45/'01.05.2024'!W44)*100</f>
        <v>36.363636363636367</v>
      </c>
      <c r="Y45" s="81">
        <v>145</v>
      </c>
      <c r="Z45" s="42">
        <v>245</v>
      </c>
      <c r="AA45" s="40">
        <f t="shared" si="15"/>
        <v>195</v>
      </c>
      <c r="AB45" s="41">
        <f>(AA45/'01.05.2024'!AA44)*100</f>
        <v>30.708661417322837</v>
      </c>
      <c r="AC45" s="39">
        <v>100</v>
      </c>
      <c r="AD45" s="39">
        <v>3</v>
      </c>
      <c r="AE45" s="57">
        <f>(C45+G45+L45+P45+U45+Y45)/3</f>
        <v>173.33333333333334</v>
      </c>
      <c r="AF45" s="57">
        <f>(D45+H45+M45+Q45+V45+Z45)/3</f>
        <v>240</v>
      </c>
      <c r="AG45" s="58"/>
    </row>
    <row r="46" spans="1:33">
      <c r="A46" s="12">
        <v>39</v>
      </c>
      <c r="B46" s="84" t="s">
        <v>58</v>
      </c>
      <c r="C46" s="89">
        <v>0</v>
      </c>
      <c r="D46" s="14">
        <v>0</v>
      </c>
      <c r="E46" s="15">
        <f t="shared" ref="E46:E48" si="20">(C46+D46)/2</f>
        <v>0</v>
      </c>
      <c r="F46" s="90" t="e">
        <f>(E46/'01.06.2024'!E45)*100</f>
        <v>#DIV/0!</v>
      </c>
      <c r="G46" s="99">
        <v>297</v>
      </c>
      <c r="H46" s="20">
        <v>297</v>
      </c>
      <c r="I46" s="20">
        <f t="shared" si="19"/>
        <v>297</v>
      </c>
      <c r="J46" s="32">
        <f>(I46/'01.05.2024'!I45)*100</f>
        <v>119.75806451612902</v>
      </c>
      <c r="K46" s="100">
        <v>50</v>
      </c>
      <c r="L46" s="99">
        <v>360</v>
      </c>
      <c r="M46" s="20">
        <v>360</v>
      </c>
      <c r="N46" s="20">
        <f t="shared" ref="N46:N48" si="21">(L46+M46)/2</f>
        <v>360</v>
      </c>
      <c r="O46" s="111" t="e">
        <f>(N46/'01.05.2024'!N45)*100</f>
        <v>#DIV/0!</v>
      </c>
      <c r="P46" s="99">
        <v>0</v>
      </c>
      <c r="Q46" s="20">
        <v>0</v>
      </c>
      <c r="R46" s="20">
        <f t="shared" ref="R46:R48" si="22">(P46+Q46)/2</f>
        <v>0</v>
      </c>
      <c r="S46" s="22">
        <f>(R46/'01.05.2024'!R45)*100</f>
        <v>0</v>
      </c>
      <c r="T46" s="119">
        <v>100</v>
      </c>
      <c r="U46" s="117">
        <v>175</v>
      </c>
      <c r="V46" s="40">
        <v>220</v>
      </c>
      <c r="W46" s="40">
        <f t="shared" si="18"/>
        <v>197.5</v>
      </c>
      <c r="X46" s="41">
        <f>(W46/'01.05.2024'!W45)*100</f>
        <v>109.72222222222223</v>
      </c>
      <c r="Y46" s="81">
        <v>245</v>
      </c>
      <c r="Z46" s="42">
        <v>245</v>
      </c>
      <c r="AA46" s="40">
        <f t="shared" si="15"/>
        <v>245</v>
      </c>
      <c r="AB46" s="41">
        <f>(AA46/'01.05.2024'!AA45)*100</f>
        <v>100</v>
      </c>
      <c r="AC46" s="39">
        <v>100</v>
      </c>
      <c r="AD46" s="39">
        <v>4</v>
      </c>
      <c r="AE46" s="57">
        <f>(C46+G46+L46+P46+U46+Y46)/4</f>
        <v>269.25</v>
      </c>
      <c r="AF46" s="57">
        <f>(D46+H46+M46+Q46+V46+Z46)/4</f>
        <v>280.5</v>
      </c>
      <c r="AG46" s="58"/>
    </row>
    <row r="47" spans="1:33">
      <c r="A47" s="12">
        <v>40</v>
      </c>
      <c r="B47" s="84" t="s">
        <v>59</v>
      </c>
      <c r="C47" s="89">
        <v>0</v>
      </c>
      <c r="D47" s="14">
        <v>0</v>
      </c>
      <c r="E47" s="15">
        <f t="shared" si="20"/>
        <v>0</v>
      </c>
      <c r="F47" s="90" t="e">
        <f>(E47/'01.06.2024'!E46)*100</f>
        <v>#DIV/0!</v>
      </c>
      <c r="G47" s="99">
        <v>300</v>
      </c>
      <c r="H47" s="20">
        <v>300</v>
      </c>
      <c r="I47" s="20">
        <f t="shared" si="19"/>
        <v>300</v>
      </c>
      <c r="J47" s="32">
        <f>(I47/'01.05.2024'!I46)*100</f>
        <v>119.04761904761905</v>
      </c>
      <c r="K47" s="100">
        <v>100</v>
      </c>
      <c r="L47" s="99">
        <v>0</v>
      </c>
      <c r="M47" s="20">
        <v>0</v>
      </c>
      <c r="N47" s="20">
        <f t="shared" si="21"/>
        <v>0</v>
      </c>
      <c r="O47" s="111">
        <f>(N47/'01.05.2024'!N46)*100</f>
        <v>0</v>
      </c>
      <c r="P47" s="99">
        <v>375</v>
      </c>
      <c r="Q47" s="20">
        <v>375</v>
      </c>
      <c r="R47" s="20">
        <f t="shared" si="22"/>
        <v>375</v>
      </c>
      <c r="S47" s="22">
        <f>(R47/'01.05.2024'!R46)*100</f>
        <v>153.68852459016392</v>
      </c>
      <c r="T47" s="119">
        <v>100</v>
      </c>
      <c r="U47" s="117">
        <v>330</v>
      </c>
      <c r="V47" s="40">
        <v>330</v>
      </c>
      <c r="W47" s="40">
        <f t="shared" si="18"/>
        <v>330</v>
      </c>
      <c r="X47" s="41">
        <f>(W47/'01.05.2024'!W46)*100</f>
        <v>134.69387755102039</v>
      </c>
      <c r="Y47" s="81">
        <v>245</v>
      </c>
      <c r="Z47" s="42">
        <v>325</v>
      </c>
      <c r="AA47" s="40">
        <f t="shared" si="15"/>
        <v>285</v>
      </c>
      <c r="AB47" s="41">
        <f>(AA47/'01.05.2024'!AA46)*100</f>
        <v>87.692307692307693</v>
      </c>
      <c r="AC47" s="39">
        <v>100</v>
      </c>
      <c r="AD47" s="39">
        <v>4</v>
      </c>
      <c r="AE47" s="57">
        <f>(C47+G47+L47+P47+U47+Y47)/4</f>
        <v>312.5</v>
      </c>
      <c r="AF47" s="57">
        <f>(D47+H47+M47+Q47+V47+Z47)/4</f>
        <v>332.5</v>
      </c>
      <c r="AG47" s="58"/>
    </row>
    <row r="48" spans="1:33" ht="32.4" thickBot="1">
      <c r="A48" s="12">
        <v>41</v>
      </c>
      <c r="B48" s="84" t="s">
        <v>60</v>
      </c>
      <c r="C48" s="93">
        <v>120</v>
      </c>
      <c r="D48" s="124">
        <v>130</v>
      </c>
      <c r="E48" s="95">
        <f t="shared" si="20"/>
        <v>125</v>
      </c>
      <c r="F48" s="96">
        <f>(E48/'01.06.2024'!E47)*100</f>
        <v>89.285714285714292</v>
      </c>
      <c r="G48" s="106">
        <v>111</v>
      </c>
      <c r="H48" s="108">
        <v>111</v>
      </c>
      <c r="I48" s="108">
        <f t="shared" si="19"/>
        <v>111</v>
      </c>
      <c r="J48" s="109">
        <f>(I48/'01.05.2024'!I47)*100</f>
        <v>84.090909090909093</v>
      </c>
      <c r="K48" s="110">
        <v>100</v>
      </c>
      <c r="L48" s="106">
        <v>156</v>
      </c>
      <c r="M48" s="108">
        <v>156</v>
      </c>
      <c r="N48" s="108">
        <f t="shared" si="21"/>
        <v>156</v>
      </c>
      <c r="O48" s="113">
        <f>(N48/'01.05.2024'!N47)*100</f>
        <v>104.69798657718121</v>
      </c>
      <c r="P48" s="106">
        <v>110</v>
      </c>
      <c r="Q48" s="108">
        <v>120</v>
      </c>
      <c r="R48" s="108">
        <f t="shared" si="22"/>
        <v>115</v>
      </c>
      <c r="S48" s="120">
        <f>(R48/'01.05.2024'!R47)*100</f>
        <v>82.142857142857139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4</v>
      </c>
      <c r="AE48" s="57">
        <f>(C48+G48+L48+P48)/4</f>
        <v>124.25</v>
      </c>
      <c r="AF48" s="57">
        <f>(D48+H48+M48+Q48)/4</f>
        <v>129.25</v>
      </c>
      <c r="AG48" s="58"/>
    </row>
  </sheetData>
  <mergeCells count="13">
    <mergeCell ref="P5:S5"/>
    <mergeCell ref="U5:X5"/>
    <mergeCell ref="Y5:AB5"/>
    <mergeCell ref="A2:Z2"/>
    <mergeCell ref="A3:Z3"/>
    <mergeCell ref="A4:A6"/>
    <mergeCell ref="B4:B6"/>
    <mergeCell ref="C4:K4"/>
    <mergeCell ref="L4:T4"/>
    <mergeCell ref="U4:AB4"/>
    <mergeCell ref="C5:F5"/>
    <mergeCell ref="G5:J5"/>
    <mergeCell ref="L5:O5"/>
  </mergeCells>
  <pageMargins left="0.25" right="0.25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opLeftCell="A25" zoomScale="70" zoomScaleNormal="70" workbookViewId="0">
      <selection activeCell="Y48" sqref="Y48"/>
    </sheetView>
  </sheetViews>
  <sheetFormatPr defaultColWidth="7" defaultRowHeight="14.4"/>
  <cols>
    <col min="1" max="1" width="3.109375" customWidth="1"/>
    <col min="2" max="2" width="16.33203125" customWidth="1"/>
    <col min="3" max="3" width="7.33203125" customWidth="1"/>
    <col min="5" max="6" width="2.88671875" style="2" customWidth="1"/>
    <col min="7" max="7" width="7.33203125" style="2" customWidth="1"/>
    <col min="8" max="8" width="8" style="2" bestFit="1" customWidth="1"/>
    <col min="9" max="9" width="3.33203125" style="1" customWidth="1"/>
    <col min="10" max="11" width="2.88671875" style="1" customWidth="1"/>
    <col min="12" max="12" width="7.33203125" style="1" customWidth="1"/>
    <col min="13" max="13" width="8" style="1" bestFit="1" customWidth="1"/>
    <col min="14" max="15" width="2.88671875" style="1" customWidth="1"/>
    <col min="16" max="16" width="8.109375" style="1" customWidth="1"/>
    <col min="17" max="17" width="8" style="1" bestFit="1" customWidth="1"/>
    <col min="18" max="20" width="2.88671875" style="1" customWidth="1"/>
    <col min="21" max="21" width="7.33203125" style="1" customWidth="1"/>
    <col min="22" max="22" width="7" style="1"/>
    <col min="23" max="24" width="2.88671875" style="1" customWidth="1"/>
    <col min="25" max="25" width="7.33203125" style="1" customWidth="1"/>
    <col min="26" max="26" width="7" style="1"/>
    <col min="27" max="28" width="2.88671875" style="1" customWidth="1"/>
    <col min="29" max="30" width="7" style="1"/>
    <col min="31" max="31" width="10.88671875" customWidth="1"/>
    <col min="32" max="32" width="11.554687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44"/>
      <c r="AB2" s="44"/>
    </row>
    <row r="3" spans="1:33" ht="16.2" thickBot="1">
      <c r="A3" s="131" t="s">
        <v>74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45"/>
      <c r="AB3" s="45"/>
    </row>
    <row r="4" spans="1:33" ht="15" thickBo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29" t="s">
        <v>7</v>
      </c>
      <c r="V4" s="130"/>
      <c r="W4" s="130"/>
      <c r="X4" s="130"/>
      <c r="Y4" s="130"/>
      <c r="Z4" s="130"/>
      <c r="AA4" s="130"/>
      <c r="AB4" s="130"/>
      <c r="AC4" s="125"/>
      <c r="AD4" s="46"/>
      <c r="AE4" s="47"/>
      <c r="AF4" s="48"/>
    </row>
    <row r="5" spans="1:33" ht="26.25" customHeight="1" thickBot="1">
      <c r="A5" s="143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27" t="s">
        <v>12</v>
      </c>
      <c r="V5" s="127"/>
      <c r="W5" s="127"/>
      <c r="X5" s="128"/>
      <c r="Y5" s="126" t="s">
        <v>13</v>
      </c>
      <c r="Z5" s="127"/>
      <c r="AA5" s="127"/>
      <c r="AB5" s="128"/>
      <c r="AC5" s="49"/>
      <c r="AD5" s="50"/>
      <c r="AE5" s="51"/>
      <c r="AF5" s="52"/>
    </row>
    <row r="6" spans="1:33" ht="72.75" customHeight="1" thickBot="1">
      <c r="A6" s="144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3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 ht="21.6">
      <c r="A8" s="12">
        <v>1</v>
      </c>
      <c r="B8" s="84" t="s">
        <v>19</v>
      </c>
      <c r="C8" s="89">
        <v>71</v>
      </c>
      <c r="D8" s="14">
        <v>71</v>
      </c>
      <c r="E8" s="15">
        <f t="shared" ref="E8:E20" si="0">(C8+D8)/2</f>
        <v>71</v>
      </c>
      <c r="F8" s="90">
        <f>(E8/'01.06.2024'!E8)*100</f>
        <v>118.33333333333333</v>
      </c>
      <c r="G8" s="99">
        <v>58</v>
      </c>
      <c r="H8" s="20">
        <v>58</v>
      </c>
      <c r="I8" s="20">
        <f t="shared" ref="I8:I20" si="1">(G8+H8)/2</f>
        <v>58</v>
      </c>
      <c r="J8" s="32">
        <f>(I8/'01.05.2024'!I8)*100</f>
        <v>92.43027888446214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(N8/'01.05.2024'!N8)*100</f>
        <v>118.05555555555556</v>
      </c>
      <c r="P8" s="99">
        <v>80</v>
      </c>
      <c r="Q8" s="20">
        <v>80</v>
      </c>
      <c r="R8" s="20">
        <f t="shared" ref="R8:R20" si="3">(P8+Q8)/2</f>
        <v>80</v>
      </c>
      <c r="S8" s="22">
        <f>(R8/'01.05.2024'!R8)*100</f>
        <v>139.73799126637553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4</v>
      </c>
      <c r="AE8" s="57">
        <f>(C8+G8+L8+P8)/AD8</f>
        <v>73.5</v>
      </c>
      <c r="AF8" s="57">
        <f>(D8+H8+M8+Q8)/AD8</f>
        <v>73.5</v>
      </c>
      <c r="AG8" s="58"/>
    </row>
    <row r="9" spans="1:33" ht="21.6">
      <c r="A9" s="12">
        <v>2</v>
      </c>
      <c r="B9" s="84" t="s">
        <v>21</v>
      </c>
      <c r="C9" s="89">
        <v>120</v>
      </c>
      <c r="D9" s="14">
        <v>120</v>
      </c>
      <c r="E9" s="15">
        <f t="shared" si="0"/>
        <v>120</v>
      </c>
      <c r="F9" s="90">
        <f>(E9/'01.06.2024'!E9)*100</f>
        <v>106.19469026548674</v>
      </c>
      <c r="G9" s="99">
        <v>128.1</v>
      </c>
      <c r="H9" s="22">
        <v>128.1</v>
      </c>
      <c r="I9" s="20">
        <f t="shared" si="1"/>
        <v>128.1</v>
      </c>
      <c r="J9" s="32">
        <f>(I9/'01.05.2024'!I9)*100</f>
        <v>100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(N9/'01.05.2024'!N9)*100</f>
        <v>50.769230769230766</v>
      </c>
      <c r="P9" s="99">
        <v>130</v>
      </c>
      <c r="Q9" s="20">
        <v>130</v>
      </c>
      <c r="R9" s="20">
        <f t="shared" si="3"/>
        <v>130</v>
      </c>
      <c r="S9" s="22">
        <f>(R9/'01.05.2024'!R9)*100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ref="AE9:AE48" si="4">(C9+G9+L9+P9)/AD9</f>
        <v>119.27500000000001</v>
      </c>
      <c r="AF9" s="57">
        <f t="shared" ref="AF9:AF48" si="5">(D9+H9+M9+Q9)/AD9</f>
        <v>119.27500000000001</v>
      </c>
      <c r="AG9" s="58"/>
    </row>
    <row r="10" spans="1:33" ht="21.6">
      <c r="A10" s="12">
        <v>3</v>
      </c>
      <c r="B10" s="84" t="s">
        <v>70</v>
      </c>
      <c r="C10" s="89">
        <v>58</v>
      </c>
      <c r="D10" s="14">
        <v>58</v>
      </c>
      <c r="E10" s="15">
        <f t="shared" si="0"/>
        <v>58</v>
      </c>
      <c r="F10" s="90">
        <f>(E10/'01.06.2024'!E10)*100</f>
        <v>81.690140845070431</v>
      </c>
      <c r="G10" s="99">
        <v>61</v>
      </c>
      <c r="H10" s="22">
        <v>61</v>
      </c>
      <c r="I10" s="20">
        <f t="shared" si="1"/>
        <v>61</v>
      </c>
      <c r="J10" s="32">
        <f>(I10/'01.05.2024'!I10)*100</f>
        <v>47.01348747591522</v>
      </c>
      <c r="K10" s="100">
        <v>100</v>
      </c>
      <c r="L10" s="99">
        <v>99</v>
      </c>
      <c r="M10" s="20">
        <v>99</v>
      </c>
      <c r="N10" s="20">
        <f t="shared" si="2"/>
        <v>99</v>
      </c>
      <c r="O10" s="111">
        <f>(N10/'01.05.2024'!N10)*100</f>
        <v>77.952755905511808</v>
      </c>
      <c r="P10" s="99">
        <v>55</v>
      </c>
      <c r="Q10" s="20">
        <v>55</v>
      </c>
      <c r="R10" s="20">
        <f t="shared" si="3"/>
        <v>55</v>
      </c>
      <c r="S10" s="22">
        <f>(R10/'01.05.2024'!R10)*100</f>
        <v>64.705882352941174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68.25</v>
      </c>
      <c r="AF10" s="57">
        <f t="shared" si="5"/>
        <v>68.25</v>
      </c>
      <c r="AG10" s="58"/>
    </row>
    <row r="11" spans="1:33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(E11/'01.06.2024'!E10)*100</f>
        <v>70.422535211267601</v>
      </c>
      <c r="G11" s="99">
        <v>66</v>
      </c>
      <c r="H11" s="20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(N11/'01.05.2024'!N10)*100</f>
        <v>77.952755905511808</v>
      </c>
      <c r="P11" s="99">
        <v>75</v>
      </c>
      <c r="Q11" s="20">
        <v>75</v>
      </c>
      <c r="R11" s="20">
        <f t="shared" si="3"/>
        <v>75</v>
      </c>
      <c r="S11" s="22">
        <f>(R11/'01.05.2024'!R10)*100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4"/>
        <v>72.5</v>
      </c>
      <c r="AF11" s="57">
        <f t="shared" si="5"/>
        <v>72.5</v>
      </c>
      <c r="AG11" s="58"/>
    </row>
    <row r="12" spans="1:33" s="1" customFormat="1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20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(N12/'01.05.2024'!N11)*100</f>
        <v>91.764705882352942</v>
      </c>
      <c r="P12" s="99">
        <v>65</v>
      </c>
      <c r="Q12" s="20">
        <v>65</v>
      </c>
      <c r="R12" s="20">
        <f t="shared" si="3"/>
        <v>65</v>
      </c>
      <c r="S12" s="22">
        <f>(R12/'01.05.2024'!R11)*100</f>
        <v>81.25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66.5</v>
      </c>
      <c r="AF12" s="57">
        <f t="shared" si="5"/>
        <v>66.5</v>
      </c>
      <c r="AG12" s="59"/>
    </row>
    <row r="13" spans="1:33" ht="21.6">
      <c r="A13" s="12">
        <v>6</v>
      </c>
      <c r="B13" s="84" t="s">
        <v>24</v>
      </c>
      <c r="C13" s="89">
        <v>110</v>
      </c>
      <c r="D13" s="14">
        <v>160</v>
      </c>
      <c r="E13" s="15">
        <f t="shared" si="0"/>
        <v>135</v>
      </c>
      <c r="F13" s="90">
        <f>(E13/'01.06.2024'!E12)*100</f>
        <v>105.05836575875487</v>
      </c>
      <c r="G13" s="99">
        <v>133</v>
      </c>
      <c r="H13" s="20">
        <v>187</v>
      </c>
      <c r="I13" s="20">
        <f t="shared" si="1"/>
        <v>160</v>
      </c>
      <c r="J13" s="32">
        <f>(I13/'01.05.2024'!I12)*100</f>
        <v>111.88811188811189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(N13/'01.05.2024'!N12)*100</f>
        <v>131.59509202453987</v>
      </c>
      <c r="P13" s="99">
        <v>135</v>
      </c>
      <c r="Q13" s="20">
        <v>180</v>
      </c>
      <c r="R13" s="20">
        <f t="shared" si="3"/>
        <v>157.5</v>
      </c>
      <c r="S13" s="22">
        <f>(R13/'01.05.2024'!R12)*100</f>
        <v>109.94764397905759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131.75</v>
      </c>
      <c r="AF13" s="57">
        <f t="shared" si="5"/>
        <v>201.75</v>
      </c>
      <c r="AG13" s="58"/>
    </row>
    <row r="14" spans="1:33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20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99</v>
      </c>
      <c r="M14" s="20">
        <v>99</v>
      </c>
      <c r="N14" s="20">
        <f t="shared" si="2"/>
        <v>99</v>
      </c>
      <c r="O14" s="111">
        <f>(N14/'01.05.2024'!N13)*100</f>
        <v>100</v>
      </c>
      <c r="P14" s="99">
        <v>99</v>
      </c>
      <c r="Q14" s="20">
        <v>99</v>
      </c>
      <c r="R14" s="20">
        <f t="shared" si="3"/>
        <v>99</v>
      </c>
      <c r="S14" s="22">
        <f>(R14/'01.05.2024'!R13)*100</f>
        <v>111.23595505617978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93.75</v>
      </c>
      <c r="AF14" s="57">
        <f t="shared" si="5"/>
        <v>93.75</v>
      </c>
      <c r="AG14" s="58"/>
    </row>
    <row r="15" spans="1:33">
      <c r="A15" s="12">
        <v>8</v>
      </c>
      <c r="B15" s="84" t="s">
        <v>26</v>
      </c>
      <c r="C15" s="89">
        <v>27</v>
      </c>
      <c r="D15" s="14">
        <v>30</v>
      </c>
      <c r="E15" s="15">
        <f t="shared" si="0"/>
        <v>28.5</v>
      </c>
      <c r="F15" s="90">
        <f>(E15/'01.06.2024'!E14)*100</f>
        <v>74.025974025974023</v>
      </c>
      <c r="G15" s="99">
        <v>25</v>
      </c>
      <c r="H15" s="20">
        <v>36</v>
      </c>
      <c r="I15" s="20">
        <f t="shared" si="1"/>
        <v>30.5</v>
      </c>
      <c r="J15" s="32">
        <f>(I15/'01.05.2024'!I14)*100</f>
        <v>122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(N15/'01.05.2024'!N14)*100</f>
        <v>100</v>
      </c>
      <c r="P15" s="99">
        <v>30</v>
      </c>
      <c r="Q15" s="20">
        <v>30</v>
      </c>
      <c r="R15" s="20">
        <f t="shared" si="3"/>
        <v>30</v>
      </c>
      <c r="S15" s="22">
        <f>(R15/'01.05.2024'!R14)*100</f>
        <v>88.235294117647058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30.5</v>
      </c>
      <c r="AF15" s="57">
        <f t="shared" si="5"/>
        <v>34</v>
      </c>
      <c r="AG15" s="58"/>
    </row>
    <row r="16" spans="1:33" s="1" customFormat="1" ht="21.6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1">
        <f>(E16/'01.06.2024'!E15)*100</f>
        <v>62.842265912559469</v>
      </c>
      <c r="G16" s="99">
        <v>630</v>
      </c>
      <c r="H16" s="22">
        <v>630</v>
      </c>
      <c r="I16" s="22">
        <f t="shared" si="1"/>
        <v>630</v>
      </c>
      <c r="J16" s="32">
        <f>(I16/'01.05.2024'!I15)*100</f>
        <v>64.874884151992589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(N16/'01.05.2024'!N15)*100</f>
        <v>160.71428571428572</v>
      </c>
      <c r="P16" s="99">
        <v>700</v>
      </c>
      <c r="Q16" s="20">
        <v>700</v>
      </c>
      <c r="R16" s="20">
        <f t="shared" si="3"/>
        <v>700</v>
      </c>
      <c r="S16" s="22">
        <f>(R16/'01.05.2024'!R15)*100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732.5</v>
      </c>
      <c r="AF16" s="57">
        <f t="shared" si="5"/>
        <v>732.5</v>
      </c>
      <c r="AG16" s="59"/>
    </row>
    <row r="17" spans="1:33" ht="21.6">
      <c r="A17" s="12">
        <v>10</v>
      </c>
      <c r="B17" s="84" t="s">
        <v>28</v>
      </c>
      <c r="C17" s="89">
        <v>83</v>
      </c>
      <c r="D17" s="14">
        <v>83</v>
      </c>
      <c r="E17" s="15">
        <f t="shared" si="0"/>
        <v>83</v>
      </c>
      <c r="F17" s="90">
        <f>(E17/'01.06.2024'!E16)*100</f>
        <v>100</v>
      </c>
      <c r="G17" s="99">
        <v>0</v>
      </c>
      <c r="H17" s="20">
        <v>0</v>
      </c>
      <c r="I17" s="20">
        <f t="shared" si="1"/>
        <v>0</v>
      </c>
      <c r="J17" s="32">
        <f>(I17/'01.05.2024'!I16)*100</f>
        <v>0</v>
      </c>
      <c r="K17" s="100">
        <v>100</v>
      </c>
      <c r="L17" s="112">
        <v>129</v>
      </c>
      <c r="M17" s="34">
        <v>129</v>
      </c>
      <c r="N17" s="20">
        <f t="shared" si="2"/>
        <v>129</v>
      </c>
      <c r="O17" s="111" t="e">
        <f>(N17/'01.05.2024'!N16)*100</f>
        <v>#DIV/0!</v>
      </c>
      <c r="P17" s="99">
        <v>100</v>
      </c>
      <c r="Q17" s="20">
        <v>100</v>
      </c>
      <c r="R17" s="20">
        <f t="shared" si="3"/>
        <v>100</v>
      </c>
      <c r="S17" s="22">
        <f>(R17/'01.05.2024'!R16)*100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3</v>
      </c>
      <c r="AE17" s="57">
        <f t="shared" si="4"/>
        <v>104</v>
      </c>
      <c r="AF17" s="57">
        <f t="shared" si="5"/>
        <v>104</v>
      </c>
      <c r="AG17" s="58"/>
    </row>
    <row r="18" spans="1:33" s="1" customFormat="1" ht="21.6">
      <c r="A18" s="12">
        <v>11</v>
      </c>
      <c r="B18" s="84" t="s">
        <v>29</v>
      </c>
      <c r="C18" s="89">
        <v>473</v>
      </c>
      <c r="D18" s="14">
        <v>584</v>
      </c>
      <c r="E18" s="14">
        <f t="shared" si="0"/>
        <v>528.5</v>
      </c>
      <c r="F18" s="91">
        <f>(E18/'01.06.2024'!E17)*100</f>
        <v>117.96875</v>
      </c>
      <c r="G18" s="99">
        <v>440</v>
      </c>
      <c r="H18" s="20">
        <v>524</v>
      </c>
      <c r="I18" s="20">
        <f t="shared" si="1"/>
        <v>482</v>
      </c>
      <c r="J18" s="32">
        <f>(I18/'01.05.2024'!I17)*100</f>
        <v>97.304935903906326</v>
      </c>
      <c r="K18" s="100">
        <v>100</v>
      </c>
      <c r="L18" s="99">
        <v>499</v>
      </c>
      <c r="M18" s="20">
        <v>499</v>
      </c>
      <c r="N18" s="20">
        <f t="shared" si="2"/>
        <v>499</v>
      </c>
      <c r="O18" s="111" t="e">
        <f>(N18/'01.05.2024'!N17)*100</f>
        <v>#DIV/0!</v>
      </c>
      <c r="P18" s="99">
        <v>335</v>
      </c>
      <c r="Q18" s="20">
        <v>525</v>
      </c>
      <c r="R18" s="20">
        <f t="shared" si="3"/>
        <v>430</v>
      </c>
      <c r="S18" s="22">
        <f>(R18/'01.05.2024'!R17)*100</f>
        <v>84.896347482724579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4</v>
      </c>
      <c r="AE18" s="57">
        <f t="shared" si="4"/>
        <v>436.75</v>
      </c>
      <c r="AF18" s="57">
        <f t="shared" si="5"/>
        <v>533</v>
      </c>
      <c r="AG18" s="59"/>
    </row>
    <row r="19" spans="1:33" ht="21.6">
      <c r="A19" s="12">
        <v>12</v>
      </c>
      <c r="B19" s="84" t="s">
        <v>30</v>
      </c>
      <c r="C19" s="89">
        <v>458</v>
      </c>
      <c r="D19" s="14">
        <v>549</v>
      </c>
      <c r="E19" s="15">
        <f t="shared" si="0"/>
        <v>503.5</v>
      </c>
      <c r="F19" s="90">
        <f>(E19/'01.06.2024'!E18)*100</f>
        <v>79.567003792667506</v>
      </c>
      <c r="G19" s="99">
        <v>369</v>
      </c>
      <c r="H19" s="20">
        <v>566</v>
      </c>
      <c r="I19" s="20">
        <f t="shared" si="1"/>
        <v>467.5</v>
      </c>
      <c r="J19" s="32">
        <f>(I19/'01.05.2024'!I18)*100</f>
        <v>65.020862308762176</v>
      </c>
      <c r="K19" s="100">
        <v>100</v>
      </c>
      <c r="L19" s="101">
        <v>0</v>
      </c>
      <c r="M19" s="22">
        <v>0</v>
      </c>
      <c r="N19" s="22">
        <f t="shared" si="2"/>
        <v>0</v>
      </c>
      <c r="O19" s="111">
        <f>(N19/'01.05.2024'!N18)*100</f>
        <v>0</v>
      </c>
      <c r="P19" s="99">
        <v>475</v>
      </c>
      <c r="Q19" s="20">
        <v>485</v>
      </c>
      <c r="R19" s="20">
        <f t="shared" si="3"/>
        <v>480</v>
      </c>
      <c r="S19" s="22">
        <f>(R19/'01.05.2024'!R18)*100</f>
        <v>90.022505626406584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 t="shared" si="4"/>
        <v>434</v>
      </c>
      <c r="AF19" s="57">
        <f t="shared" si="5"/>
        <v>533.33333333333337</v>
      </c>
      <c r="AG19" s="58"/>
    </row>
    <row r="20" spans="1:33" ht="21.6">
      <c r="A20" s="12">
        <v>13</v>
      </c>
      <c r="B20" s="84" t="s">
        <v>31</v>
      </c>
      <c r="C20" s="92">
        <v>1123</v>
      </c>
      <c r="D20" s="21">
        <v>1234</v>
      </c>
      <c r="E20" s="23">
        <f t="shared" si="0"/>
        <v>1178.5</v>
      </c>
      <c r="F20" s="90" t="e">
        <f>(E20/'01.06.2024'!E19)*100</f>
        <v>#DIV/0!</v>
      </c>
      <c r="G20" s="101">
        <v>0</v>
      </c>
      <c r="H20" s="22">
        <v>0</v>
      </c>
      <c r="I20" s="22">
        <f t="shared" si="1"/>
        <v>0</v>
      </c>
      <c r="J20" s="32" t="e">
        <f>(I20/'01.05.2024'!I19)*100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(N20/'01.05.2024'!N19)*100</f>
        <v>#VALUE!</v>
      </c>
      <c r="P20" s="99">
        <v>1367</v>
      </c>
      <c r="Q20" s="20">
        <v>1367</v>
      </c>
      <c r="R20" s="20">
        <f t="shared" si="3"/>
        <v>1367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2</v>
      </c>
      <c r="AE20" s="57">
        <f t="shared" si="4"/>
        <v>1245</v>
      </c>
      <c r="AF20" s="57">
        <f t="shared" si="5"/>
        <v>1300.5</v>
      </c>
      <c r="AG20" s="58"/>
    </row>
    <row r="21" spans="1:33">
      <c r="A21" s="12">
        <v>14</v>
      </c>
      <c r="B21" s="84" t="s">
        <v>32</v>
      </c>
      <c r="C21" s="89" t="s">
        <v>20</v>
      </c>
      <c r="D21" s="14">
        <v>0</v>
      </c>
      <c r="E21" s="15" t="s">
        <v>20</v>
      </c>
      <c r="F21" s="90" t="e">
        <f>(E21/'01.06.2024'!E20)*100</f>
        <v>#VALUE!</v>
      </c>
      <c r="G21" s="99" t="s">
        <v>20</v>
      </c>
      <c r="H21" s="20">
        <v>0</v>
      </c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20">
        <v>0</v>
      </c>
      <c r="N21" s="20" t="s">
        <v>20</v>
      </c>
      <c r="O21" s="111" t="e">
        <f>(N21/'01.05.2024'!N20)*100</f>
        <v>#VALUE!</v>
      </c>
      <c r="P21" s="99" t="s">
        <v>20</v>
      </c>
      <c r="Q21" s="20">
        <v>0</v>
      </c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>
        <f t="shared" si="5"/>
        <v>0</v>
      </c>
      <c r="AG21" s="58"/>
    </row>
    <row r="22" spans="1:33">
      <c r="A22" s="12">
        <v>15</v>
      </c>
      <c r="B22" s="84" t="s">
        <v>33</v>
      </c>
      <c r="C22" s="89" t="s">
        <v>20</v>
      </c>
      <c r="D22" s="14">
        <v>0</v>
      </c>
      <c r="E22" s="15" t="e">
        <f t="shared" ref="E22:E25" si="6">(C22+D22)/2</f>
        <v>#VALUE!</v>
      </c>
      <c r="F22" s="90" t="e">
        <f>(E22/'01.06.2024'!E21)*100</f>
        <v>#VALUE!</v>
      </c>
      <c r="G22" s="99" t="s">
        <v>34</v>
      </c>
      <c r="H22" s="20">
        <v>0</v>
      </c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20">
        <v>0</v>
      </c>
      <c r="N22" s="20" t="s">
        <v>20</v>
      </c>
      <c r="O22" s="111" t="e">
        <f>(N22/'01.05.2024'!N21)*100</f>
        <v>#VALUE!</v>
      </c>
      <c r="P22" s="99" t="s">
        <v>20</v>
      </c>
      <c r="Q22" s="20">
        <v>0</v>
      </c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>
        <f t="shared" si="5"/>
        <v>0</v>
      </c>
      <c r="AG22" s="58"/>
    </row>
    <row r="23" spans="1:33">
      <c r="A23" s="12">
        <v>16</v>
      </c>
      <c r="B23" s="84" t="s">
        <v>35</v>
      </c>
      <c r="C23" s="89">
        <v>0</v>
      </c>
      <c r="D23" s="14">
        <v>0</v>
      </c>
      <c r="E23" s="15">
        <f t="shared" si="6"/>
        <v>0</v>
      </c>
      <c r="F23" s="90">
        <f>(E23/'01.06.2024'!E22)*100</f>
        <v>0</v>
      </c>
      <c r="G23" s="102">
        <v>0</v>
      </c>
      <c r="H23" s="62">
        <v>0</v>
      </c>
      <c r="I23" s="20">
        <f t="shared" ref="I23:I41" si="7">(G23+H23)/2</f>
        <v>0</v>
      </c>
      <c r="J23" s="32">
        <f>(I23/'01.05.2024'!I22)*100</f>
        <v>0</v>
      </c>
      <c r="K23" s="100">
        <v>0</v>
      </c>
      <c r="L23" s="99">
        <v>0</v>
      </c>
      <c r="M23" s="20">
        <v>0</v>
      </c>
      <c r="N23" s="20"/>
      <c r="O23" s="111" t="e">
        <f>(N23/'01.05.2024'!N22)*100</f>
        <v>#DIV/0!</v>
      </c>
      <c r="P23" s="99">
        <v>315</v>
      </c>
      <c r="Q23" s="20">
        <v>315</v>
      </c>
      <c r="R23" s="20">
        <f t="shared" ref="R23:R44" si="8">(P23+Q23)/2</f>
        <v>315</v>
      </c>
      <c r="S23" s="22">
        <f>(R23/'01.05.2024'!R22)*100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1</v>
      </c>
      <c r="AE23" s="57">
        <f t="shared" si="4"/>
        <v>315</v>
      </c>
      <c r="AF23" s="57">
        <f t="shared" si="5"/>
        <v>315</v>
      </c>
      <c r="AG23" s="58"/>
    </row>
    <row r="24" spans="1:33">
      <c r="A24" s="12">
        <v>17</v>
      </c>
      <c r="B24" s="84" t="s">
        <v>36</v>
      </c>
      <c r="C24" s="89">
        <v>120</v>
      </c>
      <c r="D24" s="25">
        <v>510</v>
      </c>
      <c r="E24" s="15">
        <f t="shared" si="6"/>
        <v>315</v>
      </c>
      <c r="F24" s="90">
        <f>(E24/'01.06.2024'!E23)*100</f>
        <v>137.25490196078431</v>
      </c>
      <c r="G24" s="103">
        <v>130</v>
      </c>
      <c r="H24" s="63">
        <v>505</v>
      </c>
      <c r="I24" s="20">
        <f t="shared" si="7"/>
        <v>317.5</v>
      </c>
      <c r="J24" s="32">
        <f>(I24/'01.05.2024'!I23)*100</f>
        <v>160.8002025829324</v>
      </c>
      <c r="K24" s="104">
        <v>100</v>
      </c>
      <c r="L24" s="99">
        <v>140</v>
      </c>
      <c r="M24" s="20">
        <v>229</v>
      </c>
      <c r="N24" s="20">
        <f t="shared" ref="N24:N32" si="9">(L24+M24)/2</f>
        <v>184.5</v>
      </c>
      <c r="O24" s="111">
        <f>(N24/'01.05.2024'!N23)*100</f>
        <v>67.706422018348619</v>
      </c>
      <c r="P24" s="99">
        <v>120</v>
      </c>
      <c r="Q24" s="20">
        <v>565</v>
      </c>
      <c r="R24" s="20">
        <f t="shared" si="8"/>
        <v>342.5</v>
      </c>
      <c r="S24" s="22">
        <f>(R24/'01.05.2024'!R23)*100</f>
        <v>165.06024096385542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4"/>
        <v>127.5</v>
      </c>
      <c r="AF24" s="57">
        <f t="shared" si="5"/>
        <v>452.25</v>
      </c>
      <c r="AG24" s="58"/>
    </row>
    <row r="25" spans="1:33">
      <c r="A25" s="12">
        <v>18</v>
      </c>
      <c r="B25" s="84" t="s">
        <v>37</v>
      </c>
      <c r="C25" s="89">
        <v>0</v>
      </c>
      <c r="D25" s="14">
        <v>0</v>
      </c>
      <c r="E25" s="15">
        <f t="shared" si="6"/>
        <v>0</v>
      </c>
      <c r="F25" s="90" t="e">
        <f>(E25/'01.06.2024'!E24)*100</f>
        <v>#DIV/0!</v>
      </c>
      <c r="G25" s="99">
        <v>1088</v>
      </c>
      <c r="H25" s="20">
        <v>0</v>
      </c>
      <c r="I25" s="20">
        <f t="shared" si="7"/>
        <v>544</v>
      </c>
      <c r="J25" s="32">
        <f>(I25/'01.05.2024'!I24)*100</f>
        <v>128.60520094562648</v>
      </c>
      <c r="K25" s="100">
        <v>100</v>
      </c>
      <c r="L25" s="99">
        <v>0</v>
      </c>
      <c r="M25" s="20">
        <v>0</v>
      </c>
      <c r="N25" s="20">
        <f t="shared" si="9"/>
        <v>0</v>
      </c>
      <c r="O25" s="111" t="e">
        <f>(N25/'01.05.2024'!N24)*100</f>
        <v>#DIV/0!</v>
      </c>
      <c r="P25" s="99">
        <v>385</v>
      </c>
      <c r="Q25" s="20">
        <v>825</v>
      </c>
      <c r="R25" s="20">
        <f t="shared" si="8"/>
        <v>605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2</v>
      </c>
      <c r="AE25" s="57">
        <f t="shared" si="4"/>
        <v>736.5</v>
      </c>
      <c r="AF25" s="57">
        <f t="shared" si="5"/>
        <v>412.5</v>
      </c>
      <c r="AG25" s="58"/>
    </row>
    <row r="26" spans="1:33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(E26/'01.06.2024'!E25)*100</f>
        <v>#VALUE!</v>
      </c>
      <c r="G26" s="99">
        <v>378</v>
      </c>
      <c r="H26" s="20">
        <v>378</v>
      </c>
      <c r="I26" s="20">
        <f t="shared" si="7"/>
        <v>378</v>
      </c>
      <c r="J26" s="32" t="e">
        <f>(I26/'01.05.2024'!I25)*100</f>
        <v>#DIV/0!</v>
      </c>
      <c r="K26" s="100">
        <v>0</v>
      </c>
      <c r="L26" s="99">
        <v>0</v>
      </c>
      <c r="M26" s="20">
        <v>0</v>
      </c>
      <c r="N26" s="20">
        <f t="shared" si="9"/>
        <v>0</v>
      </c>
      <c r="O26" s="111" t="e">
        <f>(N26/'01.05.2024'!N25)*100</f>
        <v>#DIV/0!</v>
      </c>
      <c r="P26" s="99">
        <v>0</v>
      </c>
      <c r="Q26" s="20">
        <v>0</v>
      </c>
      <c r="R26" s="20">
        <f t="shared" si="8"/>
        <v>0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1</v>
      </c>
      <c r="AE26" s="57">
        <f t="shared" si="4"/>
        <v>378</v>
      </c>
      <c r="AF26" s="57">
        <f t="shared" si="5"/>
        <v>378</v>
      </c>
      <c r="AG26" s="58"/>
    </row>
    <row r="27" spans="1:33" ht="21.6">
      <c r="A27" s="12">
        <v>20</v>
      </c>
      <c r="B27" s="84" t="s">
        <v>39</v>
      </c>
      <c r="C27" s="89">
        <v>53</v>
      </c>
      <c r="D27" s="14">
        <v>200</v>
      </c>
      <c r="E27" s="15">
        <f t="shared" ref="E27:E38" si="10">(C27+D27)/2</f>
        <v>126.5</v>
      </c>
      <c r="F27" s="90">
        <f>(E27/'01.06.2024'!E26)*100</f>
        <v>72.617680826636061</v>
      </c>
      <c r="G27" s="99">
        <v>77</v>
      </c>
      <c r="H27" s="20">
        <v>246</v>
      </c>
      <c r="I27" s="20">
        <f t="shared" si="7"/>
        <v>161.5</v>
      </c>
      <c r="J27" s="32">
        <f>(I27/'01.05.2024'!I26)*100</f>
        <v>80.24844720496894</v>
      </c>
      <c r="K27" s="100">
        <v>100</v>
      </c>
      <c r="L27" s="99">
        <v>105</v>
      </c>
      <c r="M27" s="22">
        <v>160</v>
      </c>
      <c r="N27" s="22">
        <f t="shared" si="9"/>
        <v>132.5</v>
      </c>
      <c r="O27" s="111">
        <f>(N27/'01.05.2024'!N26)*100</f>
        <v>66.399398646955646</v>
      </c>
      <c r="P27" s="99">
        <v>55</v>
      </c>
      <c r="Q27" s="20">
        <v>160</v>
      </c>
      <c r="R27" s="20">
        <f t="shared" si="8"/>
        <v>107.5</v>
      </c>
      <c r="S27" s="22">
        <f>(R27/'01.05.2024'!R26)*100</f>
        <v>43.504653986240385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72.5</v>
      </c>
      <c r="AF27" s="57">
        <f t="shared" si="5"/>
        <v>191.5</v>
      </c>
      <c r="AG27" s="58"/>
    </row>
    <row r="28" spans="1:33" ht="21.6">
      <c r="A28" s="12">
        <v>21</v>
      </c>
      <c r="B28" s="84" t="s">
        <v>40</v>
      </c>
      <c r="C28" s="89">
        <v>94</v>
      </c>
      <c r="D28" s="14">
        <v>94</v>
      </c>
      <c r="E28" s="15">
        <f t="shared" si="10"/>
        <v>94</v>
      </c>
      <c r="F28" s="90">
        <f>(E28/'01.06.2024'!E27)*100</f>
        <v>118.98734177215189</v>
      </c>
      <c r="G28" s="99">
        <v>96</v>
      </c>
      <c r="H28" s="20">
        <v>96</v>
      </c>
      <c r="I28" s="20">
        <f t="shared" si="7"/>
        <v>96</v>
      </c>
      <c r="J28" s="32">
        <f>(I28/'01.05.2024'!I27)*100</f>
        <v>124.67532467532467</v>
      </c>
      <c r="K28" s="100">
        <v>100</v>
      </c>
      <c r="L28" s="99">
        <v>98</v>
      </c>
      <c r="M28" s="20">
        <v>98</v>
      </c>
      <c r="N28" s="20">
        <f t="shared" si="9"/>
        <v>98</v>
      </c>
      <c r="O28" s="111">
        <f>(N28/'01.05.2024'!N27)*100</f>
        <v>122.50000000000001</v>
      </c>
      <c r="P28" s="99">
        <v>94</v>
      </c>
      <c r="Q28" s="20">
        <v>94</v>
      </c>
      <c r="R28" s="20">
        <f t="shared" si="8"/>
        <v>94</v>
      </c>
      <c r="S28" s="22">
        <f>(R28/'01.05.2024'!R27)*100</f>
        <v>109.30232558139534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95.5</v>
      </c>
      <c r="AF28" s="57">
        <f t="shared" si="5"/>
        <v>95.5</v>
      </c>
      <c r="AG28" s="58"/>
    </row>
    <row r="29" spans="1:33" ht="31.8">
      <c r="A29" s="12">
        <v>22</v>
      </c>
      <c r="B29" s="84" t="s">
        <v>41</v>
      </c>
      <c r="C29" s="89">
        <v>88</v>
      </c>
      <c r="D29" s="14">
        <v>86</v>
      </c>
      <c r="E29" s="15">
        <f t="shared" si="10"/>
        <v>87</v>
      </c>
      <c r="F29" s="90">
        <f>(E29/'01.06.2024'!E28)*100</f>
        <v>111.53846153846155</v>
      </c>
      <c r="G29" s="99">
        <v>114</v>
      </c>
      <c r="H29" s="20">
        <v>114</v>
      </c>
      <c r="I29" s="20">
        <f t="shared" si="7"/>
        <v>114</v>
      </c>
      <c r="J29" s="32">
        <f>(I29/'01.05.2024'!I28)*100</f>
        <v>175.38461538461539</v>
      </c>
      <c r="K29" s="100">
        <v>100</v>
      </c>
      <c r="L29" s="99">
        <v>0</v>
      </c>
      <c r="M29" s="20">
        <v>0</v>
      </c>
      <c r="N29" s="20">
        <f t="shared" si="9"/>
        <v>0</v>
      </c>
      <c r="O29" s="111">
        <f>(N29/'01.05.2024'!N28)*100</f>
        <v>0</v>
      </c>
      <c r="P29" s="99">
        <v>92</v>
      </c>
      <c r="Q29" s="20">
        <v>92</v>
      </c>
      <c r="R29" s="20">
        <f t="shared" si="8"/>
        <v>92</v>
      </c>
      <c r="S29" s="22">
        <f>(R29/'01.05.2024'!R28)*100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3</v>
      </c>
      <c r="AE29" s="57">
        <f t="shared" si="4"/>
        <v>98</v>
      </c>
      <c r="AF29" s="57">
        <f t="shared" si="5"/>
        <v>97.333333333333329</v>
      </c>
      <c r="AG29" s="58"/>
    </row>
    <row r="30" spans="1:33" ht="21.6">
      <c r="A30" s="12">
        <v>23</v>
      </c>
      <c r="B30" s="84" t="s">
        <v>42</v>
      </c>
      <c r="C30" s="89">
        <v>120</v>
      </c>
      <c r="D30" s="14">
        <v>120</v>
      </c>
      <c r="E30" s="15">
        <f t="shared" si="10"/>
        <v>120</v>
      </c>
      <c r="F30" s="90">
        <f>(E30/'01.06.2024'!E29)*100</f>
        <v>110.04126547455296</v>
      </c>
      <c r="G30" s="99">
        <v>125</v>
      </c>
      <c r="H30" s="20">
        <v>125</v>
      </c>
      <c r="I30" s="20">
        <f t="shared" si="7"/>
        <v>125</v>
      </c>
      <c r="J30" s="32">
        <f>(I30/'01.05.2024'!I29)*100</f>
        <v>120.77294685990339</v>
      </c>
      <c r="K30" s="100">
        <v>100</v>
      </c>
      <c r="L30" s="99">
        <v>98</v>
      </c>
      <c r="M30" s="20">
        <v>98</v>
      </c>
      <c r="N30" s="20">
        <f t="shared" si="9"/>
        <v>98</v>
      </c>
      <c r="O30" s="111">
        <f>(N30/'01.05.2024'!N29)*100</f>
        <v>91.588785046728972</v>
      </c>
      <c r="P30" s="99">
        <v>125</v>
      </c>
      <c r="Q30" s="20">
        <v>125</v>
      </c>
      <c r="R30" s="20">
        <f t="shared" si="8"/>
        <v>125</v>
      </c>
      <c r="S30" s="22">
        <f>(R30/'01.05.2024'!R29)*100</f>
        <v>119.21793037672867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117</v>
      </c>
      <c r="AF30" s="57">
        <f t="shared" si="5"/>
        <v>117</v>
      </c>
      <c r="AG30" s="58"/>
    </row>
    <row r="31" spans="1:33" ht="21.6">
      <c r="A31" s="12">
        <v>24</v>
      </c>
      <c r="B31" s="84" t="s">
        <v>43</v>
      </c>
      <c r="C31" s="89">
        <v>531</v>
      </c>
      <c r="D31" s="14">
        <v>531</v>
      </c>
      <c r="E31" s="15">
        <f t="shared" si="10"/>
        <v>531</v>
      </c>
      <c r="F31" s="90">
        <f>(E31/'01.06.2024'!E30)*100</f>
        <v>116.06557377049181</v>
      </c>
      <c r="G31" s="99">
        <v>590</v>
      </c>
      <c r="H31" s="20">
        <v>590</v>
      </c>
      <c r="I31" s="20">
        <f t="shared" si="7"/>
        <v>590</v>
      </c>
      <c r="J31" s="32">
        <f>(I31/'01.05.2024'!I30)*100</f>
        <v>119.56631877596516</v>
      </c>
      <c r="K31" s="100">
        <v>100</v>
      </c>
      <c r="L31" s="99">
        <v>0</v>
      </c>
      <c r="M31" s="20">
        <v>0</v>
      </c>
      <c r="N31" s="20">
        <f t="shared" si="9"/>
        <v>0</v>
      </c>
      <c r="O31" s="111" t="e">
        <f>(N31/'01.05.2024'!N30)*100</f>
        <v>#DIV/0!</v>
      </c>
      <c r="P31" s="99">
        <v>750</v>
      </c>
      <c r="Q31" s="20">
        <v>750</v>
      </c>
      <c r="R31" s="20">
        <f t="shared" si="8"/>
        <v>750</v>
      </c>
      <c r="S31" s="22">
        <f>(R31/'01.05.2024'!R30)*100</f>
        <v>167.5977653631285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3</v>
      </c>
      <c r="AE31" s="57">
        <f t="shared" si="4"/>
        <v>623.66666666666663</v>
      </c>
      <c r="AF31" s="57">
        <f t="shared" si="5"/>
        <v>623.66666666666663</v>
      </c>
      <c r="AG31" s="58"/>
    </row>
    <row r="32" spans="1:33" ht="21.6">
      <c r="A32" s="12">
        <v>25</v>
      </c>
      <c r="B32" s="84" t="s">
        <v>44</v>
      </c>
      <c r="C32" s="92">
        <v>1411</v>
      </c>
      <c r="D32" s="21">
        <v>1411</v>
      </c>
      <c r="E32" s="27">
        <f t="shared" si="10"/>
        <v>1411</v>
      </c>
      <c r="F32" s="90">
        <f>(E32/'01.06.2024'!E31)*100</f>
        <v>105.0906788813168</v>
      </c>
      <c r="G32" s="105">
        <v>1316</v>
      </c>
      <c r="H32" s="22">
        <v>1316</v>
      </c>
      <c r="I32" s="22">
        <f t="shared" si="7"/>
        <v>1316</v>
      </c>
      <c r="J32" s="32">
        <f>(I32/'01.05.2024'!I31)*100</f>
        <v>102.54412280359998</v>
      </c>
      <c r="K32" s="100">
        <v>100</v>
      </c>
      <c r="L32" s="99">
        <v>0</v>
      </c>
      <c r="M32" s="20">
        <v>0</v>
      </c>
      <c r="N32" s="20">
        <f t="shared" si="9"/>
        <v>0</v>
      </c>
      <c r="O32" s="111">
        <f>(N32/'01.05.2024'!N31)*100</f>
        <v>0</v>
      </c>
      <c r="P32" s="105">
        <v>1527.7</v>
      </c>
      <c r="Q32" s="36">
        <v>1527.7</v>
      </c>
      <c r="R32" s="20">
        <f t="shared" si="8"/>
        <v>1527.7</v>
      </c>
      <c r="S32" s="22">
        <f>(R32/'01.05.2024'!R31)*100</f>
        <v>137.84173960119102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3</v>
      </c>
      <c r="AE32" s="57">
        <f t="shared" si="4"/>
        <v>1418.2333333333333</v>
      </c>
      <c r="AF32" s="57">
        <f t="shared" si="5"/>
        <v>1418.2333333333333</v>
      </c>
      <c r="AG32" s="58"/>
    </row>
    <row r="33" spans="1:33" ht="21.6">
      <c r="A33" s="12">
        <v>26</v>
      </c>
      <c r="B33" s="84" t="s">
        <v>45</v>
      </c>
      <c r="C33" s="89">
        <v>126</v>
      </c>
      <c r="D33" s="14">
        <v>126</v>
      </c>
      <c r="E33" s="15">
        <f t="shared" si="10"/>
        <v>126</v>
      </c>
      <c r="F33" s="90">
        <f>(E33/'01.06.2024'!E32)*100</f>
        <v>91.436865021770672</v>
      </c>
      <c r="G33" s="99">
        <v>131</v>
      </c>
      <c r="H33" s="20">
        <v>131</v>
      </c>
      <c r="I33" s="20">
        <f t="shared" si="7"/>
        <v>131</v>
      </c>
      <c r="J33" s="32">
        <f>(I33/'01.05.2024'!I32)*100</f>
        <v>119.09090909090909</v>
      </c>
      <c r="K33" s="100">
        <v>100</v>
      </c>
      <c r="L33" s="99">
        <v>99</v>
      </c>
      <c r="M33" s="20">
        <v>0</v>
      </c>
      <c r="N33" s="20" t="s">
        <v>34</v>
      </c>
      <c r="O33" s="111" t="e">
        <f>(N33/'01.05.2024'!N32)*100</f>
        <v>#VALUE!</v>
      </c>
      <c r="P33" s="99">
        <v>0</v>
      </c>
      <c r="Q33" s="20">
        <v>0</v>
      </c>
      <c r="R33" s="20">
        <f t="shared" si="8"/>
        <v>0</v>
      </c>
      <c r="S33" s="22">
        <f>(R33/'01.05.2024'!R32)*100</f>
        <v>0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3</v>
      </c>
      <c r="AE33" s="57">
        <f t="shared" si="4"/>
        <v>118.66666666666667</v>
      </c>
      <c r="AF33" s="57">
        <f t="shared" si="5"/>
        <v>85.666666666666671</v>
      </c>
      <c r="AG33" s="58"/>
    </row>
    <row r="34" spans="1:33" ht="21.6">
      <c r="A34" s="12">
        <v>27</v>
      </c>
      <c r="B34" s="84" t="s">
        <v>46</v>
      </c>
      <c r="C34" s="89">
        <v>490</v>
      </c>
      <c r="D34" s="14">
        <v>490</v>
      </c>
      <c r="E34" s="15">
        <f t="shared" si="10"/>
        <v>490</v>
      </c>
      <c r="F34" s="90">
        <f>(E34/'01.06.2024'!E33)*100</f>
        <v>134.8747591522158</v>
      </c>
      <c r="G34" s="99">
        <v>461</v>
      </c>
      <c r="H34" s="20">
        <v>461</v>
      </c>
      <c r="I34" s="20">
        <f t="shared" si="7"/>
        <v>461</v>
      </c>
      <c r="J34" s="32">
        <f>(I34/'01.05.2024'!I33)*100</f>
        <v>165.94672426205904</v>
      </c>
      <c r="K34" s="100">
        <v>100</v>
      </c>
      <c r="L34" s="99">
        <v>0</v>
      </c>
      <c r="M34" s="20">
        <v>0</v>
      </c>
      <c r="N34" s="20">
        <f t="shared" ref="N34:N38" si="11">(L34+M34)/2</f>
        <v>0</v>
      </c>
      <c r="O34" s="111" t="e">
        <f>(N34/'01.05.2024'!N33)*100</f>
        <v>#DIV/0!</v>
      </c>
      <c r="P34" s="99">
        <v>500</v>
      </c>
      <c r="Q34" s="20">
        <v>600</v>
      </c>
      <c r="R34" s="20">
        <f t="shared" si="8"/>
        <v>550</v>
      </c>
      <c r="S34" s="22">
        <f>(R34/'01.05.2024'!R33)*100</f>
        <v>185.37243006403776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 t="shared" si="4"/>
        <v>483.66666666666669</v>
      </c>
      <c r="AF34" s="57">
        <f t="shared" si="5"/>
        <v>517</v>
      </c>
      <c r="AG34" s="58"/>
    </row>
    <row r="35" spans="1:33" ht="21.6">
      <c r="A35" s="12">
        <v>28</v>
      </c>
      <c r="B35" s="84" t="s">
        <v>47</v>
      </c>
      <c r="C35" s="89">
        <v>705</v>
      </c>
      <c r="D35" s="14">
        <v>735</v>
      </c>
      <c r="E35" s="15">
        <f t="shared" si="10"/>
        <v>720</v>
      </c>
      <c r="F35" s="90">
        <f>(E35/'01.06.2024'!E34)*100</f>
        <v>92.071611253196934</v>
      </c>
      <c r="G35" s="101">
        <v>591</v>
      </c>
      <c r="H35" s="22">
        <v>767</v>
      </c>
      <c r="I35" s="22">
        <f t="shared" si="7"/>
        <v>679</v>
      </c>
      <c r="J35" s="32">
        <f>(I35/'01.05.2024'!I34)*100</f>
        <v>94.898672257162815</v>
      </c>
      <c r="K35" s="100">
        <v>100</v>
      </c>
      <c r="L35" s="99">
        <v>0</v>
      </c>
      <c r="M35" s="22">
        <v>0</v>
      </c>
      <c r="N35" s="20">
        <f t="shared" si="11"/>
        <v>0</v>
      </c>
      <c r="O35" s="111">
        <f>(N35/'01.05.2024'!N34)*100</f>
        <v>0</v>
      </c>
      <c r="P35" s="101">
        <v>800</v>
      </c>
      <c r="Q35" s="20">
        <v>1200</v>
      </c>
      <c r="R35" s="20">
        <f t="shared" si="8"/>
        <v>1000</v>
      </c>
      <c r="S35" s="22">
        <f>(R35/'01.05.2024'!R34)*100</f>
        <v>142.24751066856328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 t="shared" si="4"/>
        <v>698.66666666666663</v>
      </c>
      <c r="AF35" s="57">
        <f t="shared" si="5"/>
        <v>900.66666666666663</v>
      </c>
      <c r="AG35" s="58"/>
    </row>
    <row r="36" spans="1:33" ht="21.6">
      <c r="A36" s="12">
        <v>29</v>
      </c>
      <c r="B36" s="84" t="s">
        <v>48</v>
      </c>
      <c r="C36" s="89">
        <v>45</v>
      </c>
      <c r="D36" s="14">
        <v>45</v>
      </c>
      <c r="E36" s="15">
        <f t="shared" si="10"/>
        <v>45</v>
      </c>
      <c r="F36" s="90">
        <f>(E36/'01.06.2024'!E35)*100</f>
        <v>128.57142857142858</v>
      </c>
      <c r="G36" s="99">
        <v>60</v>
      </c>
      <c r="H36" s="20">
        <v>60</v>
      </c>
      <c r="I36" s="20">
        <f t="shared" si="7"/>
        <v>60</v>
      </c>
      <c r="J36" s="32">
        <f>(I36/'01.05.2024'!I35)*100</f>
        <v>142.85714285714286</v>
      </c>
      <c r="K36" s="100">
        <v>100</v>
      </c>
      <c r="L36" s="99">
        <v>69</v>
      </c>
      <c r="M36" s="20">
        <v>69</v>
      </c>
      <c r="N36" s="20">
        <f t="shared" si="11"/>
        <v>69</v>
      </c>
      <c r="O36" s="111" t="e">
        <f>(N36/'01.05.2024'!N35)*100</f>
        <v>#DIV/0!</v>
      </c>
      <c r="P36" s="99">
        <v>55</v>
      </c>
      <c r="Q36" s="20">
        <v>55</v>
      </c>
      <c r="R36" s="20">
        <f t="shared" si="8"/>
        <v>55</v>
      </c>
      <c r="S36" s="22">
        <f>(R36/'01.05.2024'!R35)*100</f>
        <v>130.95238095238096</v>
      </c>
      <c r="T36" s="119">
        <v>50</v>
      </c>
      <c r="U36" s="116">
        <v>55</v>
      </c>
      <c r="V36" s="40">
        <v>55</v>
      </c>
      <c r="W36" s="40">
        <f t="shared" ref="W36:W39" si="12">(U36+V36)/2</f>
        <v>55</v>
      </c>
      <c r="X36" s="41">
        <f>(W36/'01.05.2024'!W35)*100</f>
        <v>157.14285714285714</v>
      </c>
      <c r="Y36" s="80">
        <v>55</v>
      </c>
      <c r="Z36" s="42">
        <v>55</v>
      </c>
      <c r="AA36" s="40">
        <f t="shared" ref="AA36:AA47" si="13">(Y36+Z36)/2</f>
        <v>55</v>
      </c>
      <c r="AB36" s="41">
        <f>(AA36/'01.05.2024'!AA35)*100</f>
        <v>68.75</v>
      </c>
      <c r="AC36" s="39">
        <v>100</v>
      </c>
      <c r="AD36" s="39">
        <v>6</v>
      </c>
      <c r="AE36" s="57">
        <f t="shared" si="4"/>
        <v>38.166666666666664</v>
      </c>
      <c r="AF36" s="57">
        <f t="shared" si="5"/>
        <v>38.166666666666664</v>
      </c>
      <c r="AG36" s="58"/>
    </row>
    <row r="37" spans="1:33" ht="21.6">
      <c r="A37" s="12">
        <v>30</v>
      </c>
      <c r="B37" s="84" t="s">
        <v>49</v>
      </c>
      <c r="C37" s="89">
        <v>47</v>
      </c>
      <c r="D37" s="14">
        <v>47</v>
      </c>
      <c r="E37" s="15">
        <v>47</v>
      </c>
      <c r="F37" s="90">
        <f>(E37/'01.06.2024'!E36)*100</f>
        <v>117.5</v>
      </c>
      <c r="G37" s="99">
        <v>60</v>
      </c>
      <c r="H37" s="20">
        <v>60</v>
      </c>
      <c r="I37" s="20">
        <f t="shared" si="7"/>
        <v>60</v>
      </c>
      <c r="J37" s="32">
        <f>(I37/'01.05.2024'!I36)*100</f>
        <v>162.16216216216216</v>
      </c>
      <c r="K37" s="100">
        <v>100</v>
      </c>
      <c r="L37" s="99">
        <v>60</v>
      </c>
      <c r="M37" s="20">
        <v>60</v>
      </c>
      <c r="N37" s="20">
        <f t="shared" si="11"/>
        <v>60</v>
      </c>
      <c r="O37" s="111">
        <f>(N37/'01.05.2024'!N36)*100</f>
        <v>100</v>
      </c>
      <c r="P37" s="99">
        <v>0</v>
      </c>
      <c r="Q37" s="20">
        <v>0</v>
      </c>
      <c r="R37" s="20">
        <f t="shared" si="8"/>
        <v>0</v>
      </c>
      <c r="S37" s="22">
        <f>(R37/'01.05.2024'!R36)*100</f>
        <v>0</v>
      </c>
      <c r="T37" s="119">
        <v>100</v>
      </c>
      <c r="U37" s="116">
        <v>48</v>
      </c>
      <c r="V37" s="40">
        <v>48</v>
      </c>
      <c r="W37" s="40">
        <f t="shared" si="12"/>
        <v>48</v>
      </c>
      <c r="X37" s="41">
        <f>(W37/'01.05.2024'!W36)*100</f>
        <v>126.31578947368421</v>
      </c>
      <c r="Y37" s="80">
        <v>45</v>
      </c>
      <c r="Z37" s="40">
        <v>45</v>
      </c>
      <c r="AA37" s="40">
        <v>35</v>
      </c>
      <c r="AB37" s="41">
        <f>(AA37/'01.05.2024'!AA36)*100</f>
        <v>100</v>
      </c>
      <c r="AC37" s="39">
        <v>100</v>
      </c>
      <c r="AD37" s="39">
        <v>5</v>
      </c>
      <c r="AE37" s="57">
        <f t="shared" si="4"/>
        <v>33.4</v>
      </c>
      <c r="AF37" s="57">
        <f t="shared" si="5"/>
        <v>33.4</v>
      </c>
      <c r="AG37" s="58"/>
    </row>
    <row r="38" spans="1:33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0"/>
        <v>0</v>
      </c>
      <c r="F38" s="90" t="e">
        <f>(E38/'01.06.2024'!E37)*100</f>
        <v>#DIV/0!</v>
      </c>
      <c r="G38" s="99">
        <v>56</v>
      </c>
      <c r="H38" s="20">
        <v>56</v>
      </c>
      <c r="I38" s="20">
        <f t="shared" si="7"/>
        <v>56</v>
      </c>
      <c r="J38" s="32">
        <f>(I38/'01.05.2024'!I37)*100</f>
        <v>80</v>
      </c>
      <c r="K38" s="100">
        <v>100</v>
      </c>
      <c r="L38" s="99">
        <v>0</v>
      </c>
      <c r="M38" s="20">
        <v>0</v>
      </c>
      <c r="N38" s="20">
        <f t="shared" si="11"/>
        <v>0</v>
      </c>
      <c r="O38" s="111" t="e">
        <f>(N38/'01.05.2024'!N37)*100</f>
        <v>#DIV/0!</v>
      </c>
      <c r="P38" s="99">
        <v>60</v>
      </c>
      <c r="Q38" s="20">
        <v>60</v>
      </c>
      <c r="R38" s="20">
        <f t="shared" si="8"/>
        <v>60</v>
      </c>
      <c r="S38" s="22">
        <f>(R38/'01.05.2024'!R37)*100</f>
        <v>86.956521739130437</v>
      </c>
      <c r="T38" s="119">
        <v>50</v>
      </c>
      <c r="U38" s="116">
        <v>55</v>
      </c>
      <c r="V38" s="40">
        <v>55</v>
      </c>
      <c r="W38" s="40">
        <f t="shared" si="12"/>
        <v>55</v>
      </c>
      <c r="X38" s="41">
        <f>(W38/'01.05.2024'!W37)*100</f>
        <v>88.709677419354833</v>
      </c>
      <c r="Y38" s="80">
        <v>48</v>
      </c>
      <c r="Z38" s="42">
        <v>48</v>
      </c>
      <c r="AA38" s="40">
        <v>60</v>
      </c>
      <c r="AB38" s="41">
        <f>(AA38/'01.05.2024'!AA37)*100</f>
        <v>100</v>
      </c>
      <c r="AC38" s="39">
        <v>100</v>
      </c>
      <c r="AD38" s="39">
        <v>4</v>
      </c>
      <c r="AE38" s="57">
        <f t="shared" si="4"/>
        <v>29</v>
      </c>
      <c r="AF38" s="57">
        <f t="shared" si="5"/>
        <v>29</v>
      </c>
      <c r="AG38" s="58"/>
    </row>
    <row r="39" spans="1:33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(E39/'01.06.2024'!E38)*100</f>
        <v>#VALUE!</v>
      </c>
      <c r="G39" s="99">
        <v>152</v>
      </c>
      <c r="H39" s="20">
        <v>152</v>
      </c>
      <c r="I39" s="20">
        <f t="shared" si="7"/>
        <v>152</v>
      </c>
      <c r="J39" s="32">
        <f>(I39/'01.05.2024'!I38)*100</f>
        <v>118.75</v>
      </c>
      <c r="K39" s="100">
        <v>100</v>
      </c>
      <c r="L39" s="99">
        <v>0</v>
      </c>
      <c r="M39" s="20">
        <v>0</v>
      </c>
      <c r="N39" s="20" t="s">
        <v>34</v>
      </c>
      <c r="O39" s="111" t="e">
        <f>(N39/'01.05.2024'!N38)*100</f>
        <v>#VALUE!</v>
      </c>
      <c r="P39" s="99">
        <v>65</v>
      </c>
      <c r="Q39" s="20">
        <v>65</v>
      </c>
      <c r="R39" s="20">
        <f t="shared" si="8"/>
        <v>65</v>
      </c>
      <c r="S39" s="22">
        <f>(R39/'01.05.2024'!R38)*100</f>
        <v>94.20289855072464</v>
      </c>
      <c r="T39" s="119">
        <v>50</v>
      </c>
      <c r="U39" s="116">
        <v>48</v>
      </c>
      <c r="V39" s="40">
        <v>48</v>
      </c>
      <c r="W39" s="40">
        <f t="shared" si="12"/>
        <v>48</v>
      </c>
      <c r="X39" s="41">
        <f>(W39/'01.05.2024'!W38)*100</f>
        <v>87.272727272727266</v>
      </c>
      <c r="Y39" s="80">
        <v>55</v>
      </c>
      <c r="Z39" s="42">
        <v>55</v>
      </c>
      <c r="AA39" s="40">
        <f t="shared" si="13"/>
        <v>55</v>
      </c>
      <c r="AB39" s="41">
        <f>(AA39/'01.05.2024'!AA38)*100</f>
        <v>71.895424836601308</v>
      </c>
      <c r="AC39" s="39">
        <v>100</v>
      </c>
      <c r="AD39" s="39">
        <v>4</v>
      </c>
      <c r="AE39" s="57">
        <f t="shared" si="4"/>
        <v>54.25</v>
      </c>
      <c r="AF39" s="57">
        <f t="shared" si="5"/>
        <v>54.25</v>
      </c>
      <c r="AG39" s="58"/>
    </row>
    <row r="40" spans="1:33">
      <c r="A40" s="12">
        <v>33</v>
      </c>
      <c r="B40" s="84" t="s">
        <v>52</v>
      </c>
      <c r="C40" s="89">
        <v>210</v>
      </c>
      <c r="D40" s="14">
        <v>210</v>
      </c>
      <c r="E40" s="15">
        <f t="shared" ref="E40:E43" si="14">(C40+D40)/2</f>
        <v>210</v>
      </c>
      <c r="F40" s="90">
        <f>(E40/'01.06.2024'!E39)*100</f>
        <v>105.52763819095476</v>
      </c>
      <c r="G40" s="99">
        <v>245</v>
      </c>
      <c r="H40" s="20">
        <v>245</v>
      </c>
      <c r="I40" s="20">
        <f t="shared" si="7"/>
        <v>245</v>
      </c>
      <c r="J40" s="32">
        <f>(I40/'01.05.2024'!I39)*100</f>
        <v>113.95348837209302</v>
      </c>
      <c r="K40" s="100">
        <v>100</v>
      </c>
      <c r="L40" s="99">
        <v>0</v>
      </c>
      <c r="M40" s="20">
        <v>0</v>
      </c>
      <c r="N40" s="20">
        <f t="shared" ref="N40:N44" si="15">(L40+M40)/2</f>
        <v>0</v>
      </c>
      <c r="O40" s="111" t="e">
        <f>(N40/'01.05.2024'!N39)*100</f>
        <v>#DIV/0!</v>
      </c>
      <c r="P40" s="99">
        <v>235</v>
      </c>
      <c r="Q40" s="20">
        <v>235</v>
      </c>
      <c r="R40" s="20">
        <f t="shared" si="8"/>
        <v>235</v>
      </c>
      <c r="S40" s="22">
        <f>(R40/'01.05.2024'!R39)*100</f>
        <v>125</v>
      </c>
      <c r="T40" s="119">
        <v>100</v>
      </c>
      <c r="U40" s="117">
        <v>200</v>
      </c>
      <c r="V40" s="40">
        <v>200</v>
      </c>
      <c r="W40" s="40">
        <v>320</v>
      </c>
      <c r="X40" s="41">
        <f>(W40/'01.05.2024'!W39)*100</f>
        <v>100</v>
      </c>
      <c r="Y40" s="81">
        <v>225</v>
      </c>
      <c r="Z40" s="42">
        <v>255</v>
      </c>
      <c r="AA40" s="40">
        <f t="shared" si="13"/>
        <v>240</v>
      </c>
      <c r="AB40" s="41">
        <f>(AA40/'01.05.2024'!AA39)*100</f>
        <v>84.210526315789465</v>
      </c>
      <c r="AC40" s="39">
        <v>100</v>
      </c>
      <c r="AD40" s="39">
        <v>3</v>
      </c>
      <c r="AE40" s="57">
        <f t="shared" si="4"/>
        <v>230</v>
      </c>
      <c r="AF40" s="57">
        <f t="shared" si="5"/>
        <v>230</v>
      </c>
      <c r="AG40" s="58"/>
    </row>
    <row r="41" spans="1:33">
      <c r="A41" s="12">
        <v>34</v>
      </c>
      <c r="B41" s="84" t="s">
        <v>53</v>
      </c>
      <c r="C41" s="89">
        <v>195</v>
      </c>
      <c r="D41" s="14">
        <v>250</v>
      </c>
      <c r="E41" s="15">
        <f t="shared" si="14"/>
        <v>222.5</v>
      </c>
      <c r="F41" s="90" t="e">
        <f>(E41/'01.06.2024'!E40)*100</f>
        <v>#DIV/0!</v>
      </c>
      <c r="G41" s="99">
        <v>377</v>
      </c>
      <c r="H41" s="20">
        <v>377</v>
      </c>
      <c r="I41" s="20">
        <f t="shared" si="7"/>
        <v>377</v>
      </c>
      <c r="J41" s="32">
        <f>(I41/'01.05.2024'!I40)*100</f>
        <v>125.66666666666666</v>
      </c>
      <c r="K41" s="100">
        <v>100</v>
      </c>
      <c r="L41" s="99">
        <v>0</v>
      </c>
      <c r="M41" s="20">
        <v>0</v>
      </c>
      <c r="N41" s="20">
        <f t="shared" si="15"/>
        <v>0</v>
      </c>
      <c r="O41" s="111" t="e">
        <f>(N41/'01.05.2024'!N40)*100</f>
        <v>#DIV/0!</v>
      </c>
      <c r="P41" s="99">
        <v>0</v>
      </c>
      <c r="Q41" s="20">
        <v>0</v>
      </c>
      <c r="R41" s="20">
        <f t="shared" si="8"/>
        <v>0</v>
      </c>
      <c r="S41" s="22" t="e">
        <f>(R41/'01.05.2024'!R40)*100</f>
        <v>#DIV/0!</v>
      </c>
      <c r="T41" s="119">
        <v>100</v>
      </c>
      <c r="U41" s="117">
        <v>299</v>
      </c>
      <c r="V41" s="40">
        <v>299</v>
      </c>
      <c r="W41" s="40">
        <f t="shared" ref="W41:W47" si="16">(U41+V41)/2</f>
        <v>299</v>
      </c>
      <c r="X41" s="41">
        <f>(W41/'01.05.2024'!W40)*100</f>
        <v>80.810810810810807</v>
      </c>
      <c r="Y41" s="81">
        <v>245</v>
      </c>
      <c r="Z41" s="42">
        <v>355</v>
      </c>
      <c r="AA41" s="40">
        <f t="shared" si="13"/>
        <v>300</v>
      </c>
      <c r="AB41" s="41">
        <f>(AA41/'01.05.2024'!AA40)*100</f>
        <v>68.965517241379317</v>
      </c>
      <c r="AC41" s="39">
        <v>100</v>
      </c>
      <c r="AD41" s="39">
        <v>4</v>
      </c>
      <c r="AE41" s="57">
        <f t="shared" si="4"/>
        <v>143</v>
      </c>
      <c r="AF41" s="57">
        <f t="shared" si="5"/>
        <v>156.75</v>
      </c>
      <c r="AG41" s="58"/>
    </row>
    <row r="42" spans="1:33" ht="21.6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(E42/'01.06.2024'!E41)*100</f>
        <v>#VALUE!</v>
      </c>
      <c r="G42" s="99">
        <v>0</v>
      </c>
      <c r="H42" s="20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20">
        <v>0</v>
      </c>
      <c r="N42" s="20" t="s">
        <v>34</v>
      </c>
      <c r="O42" s="111" t="e">
        <f>(N42/'01.05.2024'!N41)*100</f>
        <v>#VALUE!</v>
      </c>
      <c r="P42" s="99">
        <v>365</v>
      </c>
      <c r="Q42" s="20">
        <v>365</v>
      </c>
      <c r="R42" s="20">
        <f t="shared" si="8"/>
        <v>365</v>
      </c>
      <c r="S42" s="22" t="e">
        <f>(R42/'01.05.2024'!R41)*100</f>
        <v>#DIV/0!</v>
      </c>
      <c r="T42" s="119">
        <v>50</v>
      </c>
      <c r="U42" s="117">
        <v>480</v>
      </c>
      <c r="V42" s="40">
        <v>480</v>
      </c>
      <c r="W42" s="40">
        <f t="shared" si="16"/>
        <v>480</v>
      </c>
      <c r="X42" s="41">
        <f>(W42/'01.05.2024'!W41)*100</f>
        <v>123.07692307692308</v>
      </c>
      <c r="Y42" s="81">
        <v>525</v>
      </c>
      <c r="Z42" s="42">
        <v>525</v>
      </c>
      <c r="AA42" s="40">
        <f t="shared" si="13"/>
        <v>525</v>
      </c>
      <c r="AB42" s="41">
        <f>(AA42/'01.05.2024'!AA41)*100</f>
        <v>141.89189189189187</v>
      </c>
      <c r="AC42" s="39">
        <v>100</v>
      </c>
      <c r="AD42" s="39">
        <v>3</v>
      </c>
      <c r="AE42" s="57">
        <f t="shared" si="4"/>
        <v>121.66666666666667</v>
      </c>
      <c r="AF42" s="57">
        <f t="shared" si="5"/>
        <v>121.66666666666667</v>
      </c>
      <c r="AG42" s="58"/>
    </row>
    <row r="43" spans="1:33">
      <c r="A43" s="12">
        <v>36</v>
      </c>
      <c r="B43" s="84" t="s">
        <v>55</v>
      </c>
      <c r="C43" s="89">
        <v>180</v>
      </c>
      <c r="D43" s="14">
        <v>210</v>
      </c>
      <c r="E43" s="15">
        <f t="shared" si="14"/>
        <v>195</v>
      </c>
      <c r="F43" s="90" t="e">
        <f>(E43/'01.06.2024'!E42)*100</f>
        <v>#DIV/0!</v>
      </c>
      <c r="G43" s="99">
        <v>206</v>
      </c>
      <c r="H43" s="20">
        <v>258</v>
      </c>
      <c r="I43" s="20">
        <f t="shared" ref="I43:I48" si="17">(G43+H43)/2</f>
        <v>232</v>
      </c>
      <c r="J43" s="32">
        <f>(I43/'01.05.2024'!I42)*100</f>
        <v>107.40740740740742</v>
      </c>
      <c r="K43" s="100">
        <v>100</v>
      </c>
      <c r="L43" s="99">
        <v>219</v>
      </c>
      <c r="M43" s="20">
        <v>370</v>
      </c>
      <c r="N43" s="20">
        <f t="shared" si="15"/>
        <v>294.5</v>
      </c>
      <c r="O43" s="111">
        <f>(N43/'01.05.2024'!N42)*100</f>
        <v>163.61111111111111</v>
      </c>
      <c r="P43" s="99">
        <v>235</v>
      </c>
      <c r="Q43" s="20">
        <v>245</v>
      </c>
      <c r="R43" s="20">
        <f t="shared" si="8"/>
        <v>240</v>
      </c>
      <c r="S43" s="22">
        <f>(R43/'01.05.2024'!R42)*100</f>
        <v>106.66666666666667</v>
      </c>
      <c r="T43" s="119">
        <v>100</v>
      </c>
      <c r="U43" s="117">
        <v>150</v>
      </c>
      <c r="V43" s="40">
        <v>220</v>
      </c>
      <c r="W43" s="40">
        <f t="shared" si="16"/>
        <v>185</v>
      </c>
      <c r="X43" s="41">
        <f>(W43/'01.05.2024'!W42)*100</f>
        <v>132.14285714285714</v>
      </c>
      <c r="Y43" s="81">
        <v>225</v>
      </c>
      <c r="Z43" s="42">
        <v>245</v>
      </c>
      <c r="AA43" s="40">
        <f t="shared" si="13"/>
        <v>235</v>
      </c>
      <c r="AB43" s="41">
        <f>(AA43/'01.05.2024'!AA42)*100</f>
        <v>102.17391304347827</v>
      </c>
      <c r="AC43" s="39">
        <v>100</v>
      </c>
      <c r="AD43" s="39">
        <v>6</v>
      </c>
      <c r="AE43" s="57">
        <f t="shared" si="4"/>
        <v>140</v>
      </c>
      <c r="AF43" s="57">
        <f t="shared" si="5"/>
        <v>180.5</v>
      </c>
      <c r="AG43" s="58"/>
    </row>
    <row r="44" spans="1:33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(E44/'01.06.2024'!E43)*100</f>
        <v>#VALUE!</v>
      </c>
      <c r="G44" s="99">
        <v>225</v>
      </c>
      <c r="H44" s="20">
        <v>225</v>
      </c>
      <c r="I44" s="20">
        <f t="shared" si="17"/>
        <v>225</v>
      </c>
      <c r="J44" s="32">
        <f>(I44/'01.05.2024'!I43)*100</f>
        <v>107.14285714285714</v>
      </c>
      <c r="K44" s="100">
        <v>50</v>
      </c>
      <c r="L44" s="99">
        <v>186</v>
      </c>
      <c r="M44" s="20">
        <v>186</v>
      </c>
      <c r="N44" s="20">
        <f t="shared" si="15"/>
        <v>186</v>
      </c>
      <c r="O44" s="111">
        <f>(N44/'01.05.2024'!N43)*100</f>
        <v>85.321100917431195</v>
      </c>
      <c r="P44" s="99">
        <v>215</v>
      </c>
      <c r="Q44" s="20">
        <v>215</v>
      </c>
      <c r="R44" s="20">
        <f t="shared" si="8"/>
        <v>215</v>
      </c>
      <c r="S44" s="22">
        <f>(R44/'01.05.2024'!R43)*100</f>
        <v>99.537037037037038</v>
      </c>
      <c r="T44" s="119">
        <v>100</v>
      </c>
      <c r="U44" s="117">
        <v>180</v>
      </c>
      <c r="V44" s="40">
        <v>180</v>
      </c>
      <c r="W44" s="40">
        <f t="shared" si="16"/>
        <v>180</v>
      </c>
      <c r="X44" s="41">
        <f>(W44/'01.05.2024'!W43)*100</f>
        <v>100</v>
      </c>
      <c r="Y44" s="81">
        <v>185</v>
      </c>
      <c r="Z44" s="42">
        <v>195</v>
      </c>
      <c r="AA44" s="40">
        <f t="shared" si="13"/>
        <v>190</v>
      </c>
      <c r="AB44" s="41">
        <f>(AA44/'01.05.2024'!AA43)*100</f>
        <v>95.959595959595958</v>
      </c>
      <c r="AC44" s="39"/>
      <c r="AD44" s="39">
        <v>5</v>
      </c>
      <c r="AE44" s="57">
        <f t="shared" si="4"/>
        <v>125.2</v>
      </c>
      <c r="AF44" s="57">
        <f t="shared" si="5"/>
        <v>125.2</v>
      </c>
      <c r="AG44" s="58"/>
    </row>
    <row r="45" spans="1:33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(E45/'01.06.2024'!E44)*100</f>
        <v>#VALUE!</v>
      </c>
      <c r="G45" s="99">
        <v>0</v>
      </c>
      <c r="H45" s="20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20">
        <v>0</v>
      </c>
      <c r="N45" s="20" t="s">
        <v>34</v>
      </c>
      <c r="O45" s="111" t="e">
        <f>(N45/'01.05.2024'!N44)*100</f>
        <v>#VALUE!</v>
      </c>
      <c r="P45" s="99">
        <v>0</v>
      </c>
      <c r="Q45" s="20">
        <v>0</v>
      </c>
      <c r="R45" s="20" t="s">
        <v>34</v>
      </c>
      <c r="S45" s="22" t="e">
        <f>(R45/'01.05.2024'!R44)*100</f>
        <v>#VALUE!</v>
      </c>
      <c r="T45" s="119">
        <v>0</v>
      </c>
      <c r="U45" s="117">
        <v>200</v>
      </c>
      <c r="V45" s="40">
        <v>250</v>
      </c>
      <c r="W45" s="40">
        <f t="shared" si="16"/>
        <v>225</v>
      </c>
      <c r="X45" s="41">
        <f>(W45/'01.05.2024'!W44)*100</f>
        <v>40.909090909090914</v>
      </c>
      <c r="Y45" s="81">
        <v>225</v>
      </c>
      <c r="Z45" s="42">
        <v>475</v>
      </c>
      <c r="AA45" s="40">
        <f t="shared" si="13"/>
        <v>350</v>
      </c>
      <c r="AB45" s="41">
        <f>(AA45/'01.05.2024'!AA44)*100</f>
        <v>55.118110236220474</v>
      </c>
      <c r="AC45" s="39">
        <v>100</v>
      </c>
      <c r="AD45" s="39">
        <v>2</v>
      </c>
      <c r="AE45" s="57">
        <f t="shared" si="4"/>
        <v>0</v>
      </c>
      <c r="AF45" s="57">
        <f t="shared" si="5"/>
        <v>0</v>
      </c>
      <c r="AG45" s="58"/>
    </row>
    <row r="46" spans="1:33">
      <c r="A46" s="12">
        <v>39</v>
      </c>
      <c r="B46" s="84" t="s">
        <v>58</v>
      </c>
      <c r="C46" s="89">
        <v>250</v>
      </c>
      <c r="D46" s="14">
        <v>270</v>
      </c>
      <c r="E46" s="15">
        <f t="shared" ref="E46:E48" si="18">(C46+D46)/2</f>
        <v>260</v>
      </c>
      <c r="F46" s="90" t="e">
        <f>(E46/'01.06.2024'!E45)*100</f>
        <v>#DIV/0!</v>
      </c>
      <c r="G46" s="99">
        <v>297</v>
      </c>
      <c r="H46" s="20">
        <v>297</v>
      </c>
      <c r="I46" s="20">
        <f t="shared" si="17"/>
        <v>297</v>
      </c>
      <c r="J46" s="32">
        <f>(I46/'01.05.2024'!I45)*100</f>
        <v>119.75806451612902</v>
      </c>
      <c r="K46" s="100">
        <v>50</v>
      </c>
      <c r="L46" s="99">
        <v>360</v>
      </c>
      <c r="M46" s="20">
        <v>360</v>
      </c>
      <c r="N46" s="20">
        <f t="shared" ref="N46:N48" si="19">(L46+M46)/2</f>
        <v>360</v>
      </c>
      <c r="O46" s="111" t="e">
        <f>(N46/'01.05.2024'!N45)*100</f>
        <v>#DIV/0!</v>
      </c>
      <c r="P46" s="99">
        <v>295</v>
      </c>
      <c r="Q46" s="20">
        <v>295</v>
      </c>
      <c r="R46" s="20">
        <f t="shared" ref="R46:R48" si="20">(P46+Q46)/2</f>
        <v>295</v>
      </c>
      <c r="S46" s="22">
        <f>(R46/'01.05.2024'!R45)*100</f>
        <v>118.95161290322579</v>
      </c>
      <c r="T46" s="119">
        <v>100</v>
      </c>
      <c r="U46" s="117">
        <v>250</v>
      </c>
      <c r="V46" s="40">
        <v>250</v>
      </c>
      <c r="W46" s="40">
        <f t="shared" si="16"/>
        <v>250</v>
      </c>
      <c r="X46" s="41">
        <f>(W46/'01.05.2024'!W45)*100</f>
        <v>138.88888888888889</v>
      </c>
      <c r="Y46" s="81">
        <v>195</v>
      </c>
      <c r="Z46" s="42">
        <v>195</v>
      </c>
      <c r="AA46" s="40">
        <f t="shared" si="13"/>
        <v>195</v>
      </c>
      <c r="AB46" s="41">
        <f>(AA46/'01.05.2024'!AA45)*100</f>
        <v>79.591836734693871</v>
      </c>
      <c r="AC46" s="39">
        <v>100</v>
      </c>
      <c r="AD46" s="39">
        <v>6</v>
      </c>
      <c r="AE46" s="57">
        <f t="shared" si="4"/>
        <v>200.33333333333334</v>
      </c>
      <c r="AF46" s="57">
        <f t="shared" si="5"/>
        <v>203.66666666666666</v>
      </c>
      <c r="AG46" s="58"/>
    </row>
    <row r="47" spans="1:33">
      <c r="A47" s="12">
        <v>40</v>
      </c>
      <c r="B47" s="84" t="s">
        <v>59</v>
      </c>
      <c r="C47" s="89">
        <v>210</v>
      </c>
      <c r="D47" s="14">
        <v>210</v>
      </c>
      <c r="E47" s="15">
        <f t="shared" si="18"/>
        <v>210</v>
      </c>
      <c r="F47" s="90" t="e">
        <f>(E47/'01.06.2024'!E46)*100</f>
        <v>#DIV/0!</v>
      </c>
      <c r="G47" s="99">
        <v>374</v>
      </c>
      <c r="H47" s="20">
        <v>374</v>
      </c>
      <c r="I47" s="20">
        <f t="shared" si="17"/>
        <v>374</v>
      </c>
      <c r="J47" s="32">
        <f>(I47/'01.05.2024'!I46)*100</f>
        <v>148.41269841269843</v>
      </c>
      <c r="K47" s="100">
        <v>100</v>
      </c>
      <c r="L47" s="99">
        <v>0</v>
      </c>
      <c r="M47" s="20">
        <v>0</v>
      </c>
      <c r="N47" s="20">
        <f t="shared" si="19"/>
        <v>0</v>
      </c>
      <c r="O47" s="111">
        <f>(N47/'01.05.2024'!N46)*100</f>
        <v>0</v>
      </c>
      <c r="P47" s="99">
        <v>295</v>
      </c>
      <c r="Q47" s="20">
        <v>365</v>
      </c>
      <c r="R47" s="20">
        <f t="shared" si="20"/>
        <v>330</v>
      </c>
      <c r="S47" s="22">
        <f>(R47/'01.05.2024'!R46)*100</f>
        <v>135.24590163934425</v>
      </c>
      <c r="T47" s="119">
        <v>100</v>
      </c>
      <c r="U47" s="117">
        <v>280</v>
      </c>
      <c r="V47" s="40">
        <v>280</v>
      </c>
      <c r="W47" s="40">
        <f t="shared" si="16"/>
        <v>280</v>
      </c>
      <c r="X47" s="41">
        <f>(W47/'01.05.2024'!W46)*100</f>
        <v>114.28571428571428</v>
      </c>
      <c r="Y47" s="81">
        <v>295</v>
      </c>
      <c r="Z47" s="42">
        <v>295</v>
      </c>
      <c r="AA47" s="40">
        <f t="shared" si="13"/>
        <v>295</v>
      </c>
      <c r="AB47" s="41">
        <f>(AA47/'01.05.2024'!AA46)*100</f>
        <v>90.769230769230774</v>
      </c>
      <c r="AC47" s="39">
        <v>100</v>
      </c>
      <c r="AD47" s="39">
        <v>5</v>
      </c>
      <c r="AE47" s="57">
        <f t="shared" si="4"/>
        <v>175.8</v>
      </c>
      <c r="AF47" s="57">
        <f t="shared" si="5"/>
        <v>189.8</v>
      </c>
      <c r="AG47" s="58"/>
    </row>
    <row r="48" spans="1:33" ht="32.4" thickBot="1">
      <c r="A48" s="12">
        <v>41</v>
      </c>
      <c r="B48" s="84" t="s">
        <v>60</v>
      </c>
      <c r="C48" s="93">
        <v>120</v>
      </c>
      <c r="D48" s="124">
        <v>120</v>
      </c>
      <c r="E48" s="95">
        <f t="shared" si="18"/>
        <v>120</v>
      </c>
      <c r="F48" s="96">
        <f>(E48/'01.06.2024'!E47)*100</f>
        <v>85.714285714285708</v>
      </c>
      <c r="G48" s="106">
        <v>111</v>
      </c>
      <c r="H48" s="108">
        <v>111</v>
      </c>
      <c r="I48" s="108">
        <f t="shared" si="17"/>
        <v>111</v>
      </c>
      <c r="J48" s="109">
        <f>(I48/'01.05.2024'!I47)*100</f>
        <v>84.090909090909093</v>
      </c>
      <c r="K48" s="110">
        <v>100</v>
      </c>
      <c r="L48" s="106">
        <v>0</v>
      </c>
      <c r="M48" s="108">
        <v>0</v>
      </c>
      <c r="N48" s="108">
        <f t="shared" si="19"/>
        <v>0</v>
      </c>
      <c r="O48" s="113">
        <f>(N48/'01.05.2024'!N47)*100</f>
        <v>0</v>
      </c>
      <c r="P48" s="106">
        <v>120</v>
      </c>
      <c r="Q48" s="108">
        <v>120</v>
      </c>
      <c r="R48" s="108">
        <f t="shared" si="20"/>
        <v>120</v>
      </c>
      <c r="S48" s="120">
        <f>(R48/'01.05.2024'!R47)*100</f>
        <v>85.714285714285708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 t="shared" si="4"/>
        <v>117</v>
      </c>
      <c r="AF48" s="57">
        <f t="shared" si="5"/>
        <v>117</v>
      </c>
      <c r="AG48" s="58"/>
    </row>
  </sheetData>
  <mergeCells count="10">
    <mergeCell ref="P5:S5"/>
    <mergeCell ref="A2:Z2"/>
    <mergeCell ref="A3:Z3"/>
    <mergeCell ref="A4:A6"/>
    <mergeCell ref="B4:B6"/>
    <mergeCell ref="C4:K4"/>
    <mergeCell ref="L4:T4"/>
    <mergeCell ref="C5:F5"/>
    <mergeCell ref="G5:J5"/>
    <mergeCell ref="L5:O5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topLeftCell="A25" workbookViewId="0">
      <selection activeCell="I15" sqref="I15"/>
    </sheetView>
  </sheetViews>
  <sheetFormatPr defaultColWidth="2.5546875" defaultRowHeight="14.4"/>
  <cols>
    <col min="2" max="2" width="19.6640625" customWidth="1"/>
    <col min="3" max="4" width="8.33203125" customWidth="1"/>
    <col min="5" max="5" width="6.6640625" customWidth="1"/>
    <col min="6" max="6" width="6.109375" customWidth="1"/>
    <col min="7" max="8" width="8.33203125" customWidth="1"/>
    <col min="9" max="9" width="7.33203125" customWidth="1"/>
    <col min="10" max="10" width="6.6640625" customWidth="1"/>
    <col min="11" max="11" width="5.6640625" customWidth="1"/>
    <col min="12" max="13" width="8.33203125" customWidth="1"/>
    <col min="14" max="14" width="9" customWidth="1"/>
    <col min="15" max="15" width="8.6640625" customWidth="1"/>
    <col min="16" max="17" width="8.33203125" customWidth="1"/>
    <col min="18" max="18" width="7.6640625" customWidth="1"/>
    <col min="19" max="20" width="5.33203125" customWidth="1"/>
    <col min="21" max="22" width="8.33203125" customWidth="1"/>
    <col min="25" max="26" width="8.33203125" customWidth="1"/>
    <col min="31" max="32" width="11.6640625" customWidth="1"/>
  </cols>
  <sheetData>
    <row r="1" spans="1:32"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3" t="s">
        <v>0</v>
      </c>
      <c r="Z1" s="44"/>
      <c r="AA1" s="44"/>
      <c r="AB1" s="44"/>
      <c r="AC1" s="44"/>
      <c r="AD1" s="44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44"/>
      <c r="AB2" s="44"/>
      <c r="AC2" s="1"/>
      <c r="AD2" s="1"/>
    </row>
    <row r="3" spans="1:32" ht="16.2" thickBot="1">
      <c r="A3" s="131" t="s">
        <v>75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45"/>
      <c r="AB3" s="45"/>
      <c r="AC3" s="1"/>
      <c r="AD3" s="1"/>
    </row>
    <row r="4" spans="1:32" ht="15" thickBo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29" t="s">
        <v>7</v>
      </c>
      <c r="V4" s="130"/>
      <c r="W4" s="130"/>
      <c r="X4" s="130"/>
      <c r="Y4" s="130"/>
      <c r="Z4" s="130"/>
      <c r="AA4" s="130"/>
      <c r="AB4" s="130"/>
      <c r="AC4" s="125"/>
      <c r="AD4" s="46"/>
      <c r="AE4" s="47"/>
      <c r="AF4" s="48"/>
    </row>
    <row r="5" spans="1:32" ht="61.8" thickBot="1">
      <c r="A5" s="143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27" t="s">
        <v>12</v>
      </c>
      <c r="V5" s="127"/>
      <c r="W5" s="127"/>
      <c r="X5" s="128"/>
      <c r="Y5" s="126" t="s">
        <v>13</v>
      </c>
      <c r="Z5" s="127"/>
      <c r="AA5" s="127"/>
      <c r="AB5" s="128"/>
      <c r="AC5" s="49"/>
      <c r="AD5" s="50"/>
      <c r="AE5" s="51"/>
      <c r="AF5" s="52"/>
    </row>
    <row r="6" spans="1:32" ht="64.2" customHeight="1" thickBot="1">
      <c r="A6" s="144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2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2" ht="21.6">
      <c r="A8" s="12">
        <v>1</v>
      </c>
      <c r="B8" s="84" t="s">
        <v>19</v>
      </c>
      <c r="C8" s="89">
        <v>58</v>
      </c>
      <c r="D8" s="14">
        <v>83</v>
      </c>
      <c r="E8" s="15">
        <f t="shared" ref="E8:E20" si="0">(C8+D8)/2</f>
        <v>70.5</v>
      </c>
      <c r="F8" s="90">
        <f>(E8/'01.06.2024'!E8)*100</f>
        <v>117.5</v>
      </c>
      <c r="G8" s="99">
        <v>58</v>
      </c>
      <c r="H8" s="20">
        <v>58</v>
      </c>
      <c r="I8" s="20">
        <f t="shared" ref="I8:I20" si="1">(G8+H8)/2</f>
        <v>58</v>
      </c>
      <c r="J8" s="32">
        <f>(I8/'01.05.2024'!I8)*100</f>
        <v>92.43027888446214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(N8/'01.05.2024'!N8)*100</f>
        <v>118.05555555555556</v>
      </c>
      <c r="P8" s="99">
        <v>0</v>
      </c>
      <c r="Q8" s="20">
        <v>0</v>
      </c>
      <c r="R8" s="20">
        <f t="shared" ref="R8:R20" si="3">(P8+Q8)/2</f>
        <v>0</v>
      </c>
      <c r="S8" s="22">
        <f>(R8/'01.05.2024'!R8)*100</f>
        <v>0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3</v>
      </c>
      <c r="AE8" s="57">
        <f t="shared" ref="AE8:AE48" si="4">(C8+G8+L8+P8)/AD8</f>
        <v>67</v>
      </c>
      <c r="AF8" s="57">
        <f t="shared" ref="AF8:AF48" si="5">(D8+H8+M8+Q8)/AD8</f>
        <v>75.333333333333329</v>
      </c>
    </row>
    <row r="9" spans="1:32" ht="21.6">
      <c r="A9" s="12">
        <v>2</v>
      </c>
      <c r="B9" s="84" t="s">
        <v>21</v>
      </c>
      <c r="C9" s="89">
        <v>116</v>
      </c>
      <c r="D9" s="14">
        <v>116</v>
      </c>
      <c r="E9" s="15">
        <f t="shared" si="0"/>
        <v>116</v>
      </c>
      <c r="F9" s="90">
        <f>(E9/'01.06.2024'!E9)*100</f>
        <v>102.65486725663717</v>
      </c>
      <c r="G9" s="99">
        <v>128.1</v>
      </c>
      <c r="H9" s="22">
        <v>128.1</v>
      </c>
      <c r="I9" s="20">
        <f t="shared" si="1"/>
        <v>128.1</v>
      </c>
      <c r="J9" s="32">
        <f>(I9/'01.05.2024'!I9)*100</f>
        <v>100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(N9/'01.05.2024'!N9)*100</f>
        <v>50.769230769230766</v>
      </c>
      <c r="P9" s="99">
        <v>130</v>
      </c>
      <c r="Q9" s="20">
        <v>130</v>
      </c>
      <c r="R9" s="20">
        <f t="shared" si="3"/>
        <v>130</v>
      </c>
      <c r="S9" s="22">
        <f>(R9/'01.05.2024'!R9)*100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si="4"/>
        <v>118.27500000000001</v>
      </c>
      <c r="AF9" s="57">
        <f t="shared" si="5"/>
        <v>118.27500000000001</v>
      </c>
    </row>
    <row r="10" spans="1:32" ht="21.6">
      <c r="A10" s="12">
        <v>3</v>
      </c>
      <c r="B10" s="84" t="s">
        <v>70</v>
      </c>
      <c r="C10" s="89">
        <v>58</v>
      </c>
      <c r="D10" s="14">
        <v>58</v>
      </c>
      <c r="E10" s="15">
        <f t="shared" si="0"/>
        <v>58</v>
      </c>
      <c r="F10" s="90">
        <f>(E10/'01.06.2024'!E10)*100</f>
        <v>81.690140845070431</v>
      </c>
      <c r="G10" s="99">
        <v>61</v>
      </c>
      <c r="H10" s="22">
        <v>61</v>
      </c>
      <c r="I10" s="20">
        <f t="shared" si="1"/>
        <v>61</v>
      </c>
      <c r="J10" s="32">
        <f>(I10/'01.05.2024'!I10)*100</f>
        <v>47.01348747591522</v>
      </c>
      <c r="K10" s="100">
        <v>100</v>
      </c>
      <c r="L10" s="99">
        <v>99</v>
      </c>
      <c r="M10" s="20">
        <v>99</v>
      </c>
      <c r="N10" s="20">
        <f t="shared" si="2"/>
        <v>99</v>
      </c>
      <c r="O10" s="111">
        <f>(N10/'01.05.2024'!N10)*100</f>
        <v>77.952755905511808</v>
      </c>
      <c r="P10" s="99">
        <v>65</v>
      </c>
      <c r="Q10" s="20">
        <v>65</v>
      </c>
      <c r="R10" s="20">
        <f t="shared" si="3"/>
        <v>65</v>
      </c>
      <c r="S10" s="22">
        <f>(R10/'01.05.2024'!R10)*100</f>
        <v>76.470588235294116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70.75</v>
      </c>
      <c r="AF10" s="57">
        <f t="shared" si="5"/>
        <v>70.75</v>
      </c>
    </row>
    <row r="11" spans="1:32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(E11/'01.06.2024'!E10)*100</f>
        <v>70.422535211267601</v>
      </c>
      <c r="G11" s="99">
        <v>66</v>
      </c>
      <c r="H11" s="20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(N11/'01.05.2024'!N10)*100</f>
        <v>77.952755905511808</v>
      </c>
      <c r="P11" s="99">
        <v>75</v>
      </c>
      <c r="Q11" s="20">
        <v>75</v>
      </c>
      <c r="R11" s="20">
        <f t="shared" si="3"/>
        <v>75</v>
      </c>
      <c r="S11" s="22">
        <f>(R11/'01.05.2024'!R10)*100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4"/>
        <v>72.5</v>
      </c>
      <c r="AF11" s="57">
        <f t="shared" si="5"/>
        <v>72.5</v>
      </c>
    </row>
    <row r="12" spans="1:32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20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(N12/'01.05.2024'!N11)*100</f>
        <v>91.764705882352942</v>
      </c>
      <c r="P12" s="99">
        <v>70</v>
      </c>
      <c r="Q12" s="20">
        <v>70</v>
      </c>
      <c r="R12" s="20">
        <f t="shared" si="3"/>
        <v>70</v>
      </c>
      <c r="S12" s="22">
        <f>(R12/'01.05.2024'!R11)*100</f>
        <v>87.5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67.75</v>
      </c>
      <c r="AF12" s="57">
        <f t="shared" si="5"/>
        <v>67.75</v>
      </c>
    </row>
    <row r="13" spans="1:32" ht="21.6">
      <c r="A13" s="12">
        <v>6</v>
      </c>
      <c r="B13" s="84" t="s">
        <v>24</v>
      </c>
      <c r="C13" s="89">
        <v>102</v>
      </c>
      <c r="D13" s="14">
        <v>184</v>
      </c>
      <c r="E13" s="15">
        <f t="shared" si="0"/>
        <v>143</v>
      </c>
      <c r="F13" s="90">
        <f>(E13/'01.06.2024'!E12)*100</f>
        <v>111.28404669260701</v>
      </c>
      <c r="G13" s="99">
        <v>133</v>
      </c>
      <c r="H13" s="20">
        <v>133</v>
      </c>
      <c r="I13" s="20">
        <f t="shared" si="1"/>
        <v>133</v>
      </c>
      <c r="J13" s="32">
        <f>(I13/'01.05.2024'!I12)*100</f>
        <v>93.006993006993014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(N13/'01.05.2024'!N12)*100</f>
        <v>131.59509202453987</v>
      </c>
      <c r="P13" s="99">
        <v>135</v>
      </c>
      <c r="Q13" s="20">
        <v>180</v>
      </c>
      <c r="R13" s="20">
        <f t="shared" si="3"/>
        <v>157.5</v>
      </c>
      <c r="S13" s="22">
        <f>(R13/'01.05.2024'!R12)*100</f>
        <v>109.94764397905759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129.75</v>
      </c>
      <c r="AF13" s="57">
        <f t="shared" si="5"/>
        <v>194.25</v>
      </c>
    </row>
    <row r="14" spans="1:32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20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89</v>
      </c>
      <c r="M14" s="20">
        <v>89</v>
      </c>
      <c r="N14" s="20">
        <f t="shared" si="2"/>
        <v>89</v>
      </c>
      <c r="O14" s="111">
        <f>(N14/'01.05.2024'!N13)*100</f>
        <v>89.898989898989896</v>
      </c>
      <c r="P14" s="99">
        <v>75</v>
      </c>
      <c r="Q14" s="20">
        <v>75</v>
      </c>
      <c r="R14" s="20">
        <f t="shared" si="3"/>
        <v>75</v>
      </c>
      <c r="S14" s="22">
        <f>(R14/'01.05.2024'!R13)*100</f>
        <v>84.269662921348313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85.25</v>
      </c>
      <c r="AF14" s="57">
        <f t="shared" si="5"/>
        <v>85.25</v>
      </c>
    </row>
    <row r="15" spans="1:32">
      <c r="A15" s="12">
        <v>8</v>
      </c>
      <c r="B15" s="84" t="s">
        <v>26</v>
      </c>
      <c r="C15" s="89">
        <v>25</v>
      </c>
      <c r="D15" s="14">
        <v>30</v>
      </c>
      <c r="E15" s="15">
        <f t="shared" si="0"/>
        <v>27.5</v>
      </c>
      <c r="F15" s="90">
        <f>(E15/'01.06.2024'!E14)*100</f>
        <v>71.428571428571431</v>
      </c>
      <c r="G15" s="99">
        <v>25</v>
      </c>
      <c r="H15" s="20">
        <v>25</v>
      </c>
      <c r="I15" s="20">
        <f t="shared" si="1"/>
        <v>25</v>
      </c>
      <c r="J15" s="32">
        <f>(I15/'01.05.2024'!I14)*100</f>
        <v>100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(N15/'01.05.2024'!N14)*100</f>
        <v>100</v>
      </c>
      <c r="P15" s="99">
        <v>30</v>
      </c>
      <c r="Q15" s="20">
        <v>45</v>
      </c>
      <c r="R15" s="20">
        <f t="shared" si="3"/>
        <v>37.5</v>
      </c>
      <c r="S15" s="22">
        <f>(R15/'01.05.2024'!R14)*100</f>
        <v>110.29411764705883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30</v>
      </c>
      <c r="AF15" s="57">
        <f t="shared" si="5"/>
        <v>35</v>
      </c>
    </row>
    <row r="16" spans="1:32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1">
        <f>(E16/'01.06.2024'!E15)*100</f>
        <v>62.842265912559469</v>
      </c>
      <c r="G16" s="99">
        <v>630</v>
      </c>
      <c r="H16" s="22">
        <v>630</v>
      </c>
      <c r="I16" s="22">
        <f t="shared" si="1"/>
        <v>630</v>
      </c>
      <c r="J16" s="32">
        <f>(I16/'01.05.2024'!I15)*100</f>
        <v>64.874884151992589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(N16/'01.05.2024'!N15)*100</f>
        <v>160.71428571428572</v>
      </c>
      <c r="P16" s="99">
        <v>700</v>
      </c>
      <c r="Q16" s="20">
        <v>700</v>
      </c>
      <c r="R16" s="20">
        <f t="shared" si="3"/>
        <v>700</v>
      </c>
      <c r="S16" s="22">
        <f>(R16/'01.05.2024'!R15)*100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732.5</v>
      </c>
      <c r="AF16" s="57">
        <f t="shared" si="5"/>
        <v>732.5</v>
      </c>
    </row>
    <row r="17" spans="1:32">
      <c r="A17" s="12">
        <v>10</v>
      </c>
      <c r="B17" s="84" t="s">
        <v>28</v>
      </c>
      <c r="C17" s="89">
        <v>0</v>
      </c>
      <c r="D17" s="14">
        <v>0</v>
      </c>
      <c r="E17" s="15">
        <f t="shared" si="0"/>
        <v>0</v>
      </c>
      <c r="F17" s="90">
        <f>(E17/'01.06.2024'!E16)*100</f>
        <v>0</v>
      </c>
      <c r="G17" s="99">
        <v>0</v>
      </c>
      <c r="H17" s="20">
        <v>0</v>
      </c>
      <c r="I17" s="20">
        <f t="shared" si="1"/>
        <v>0</v>
      </c>
      <c r="J17" s="32">
        <f>(I17/'01.05.2024'!I16)*100</f>
        <v>0</v>
      </c>
      <c r="K17" s="100">
        <v>100</v>
      </c>
      <c r="L17" s="112">
        <v>130</v>
      </c>
      <c r="M17" s="34">
        <v>130</v>
      </c>
      <c r="N17" s="20">
        <f t="shared" si="2"/>
        <v>130</v>
      </c>
      <c r="O17" s="111" t="e">
        <f>(N17/'01.05.2024'!N16)*100</f>
        <v>#DIV/0!</v>
      </c>
      <c r="P17" s="99">
        <v>100</v>
      </c>
      <c r="Q17" s="20">
        <v>100</v>
      </c>
      <c r="R17" s="20">
        <f t="shared" si="3"/>
        <v>100</v>
      </c>
      <c r="S17" s="22">
        <f>(R17/'01.05.2024'!R16)*100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2</v>
      </c>
      <c r="AE17" s="57">
        <f t="shared" si="4"/>
        <v>115</v>
      </c>
      <c r="AF17" s="57">
        <f t="shared" si="5"/>
        <v>115</v>
      </c>
    </row>
    <row r="18" spans="1:32" ht="21.6">
      <c r="A18" s="12">
        <v>11</v>
      </c>
      <c r="B18" s="84" t="s">
        <v>29</v>
      </c>
      <c r="C18" s="89">
        <v>354</v>
      </c>
      <c r="D18" s="14">
        <v>647</v>
      </c>
      <c r="E18" s="14">
        <f t="shared" si="0"/>
        <v>500.5</v>
      </c>
      <c r="F18" s="91">
        <f>(E18/'01.06.2024'!E17)*100</f>
        <v>111.71875</v>
      </c>
      <c r="G18" s="99">
        <v>440</v>
      </c>
      <c r="H18" s="20">
        <v>440</v>
      </c>
      <c r="I18" s="20">
        <f t="shared" si="1"/>
        <v>440</v>
      </c>
      <c r="J18" s="32">
        <f>(I18/'01.05.2024'!I17)*100</f>
        <v>88.826082567881286</v>
      </c>
      <c r="K18" s="100">
        <v>100</v>
      </c>
      <c r="L18" s="99">
        <v>0</v>
      </c>
      <c r="M18" s="20">
        <v>0</v>
      </c>
      <c r="N18" s="20">
        <f t="shared" si="2"/>
        <v>0</v>
      </c>
      <c r="O18" s="111" t="e">
        <f>(N18/'01.05.2024'!N17)*100</f>
        <v>#DIV/0!</v>
      </c>
      <c r="P18" s="99">
        <v>335</v>
      </c>
      <c r="Q18" s="20">
        <v>645</v>
      </c>
      <c r="R18" s="20">
        <f t="shared" si="3"/>
        <v>490</v>
      </c>
      <c r="S18" s="22">
        <f>(R18/'01.05.2024'!R17)*100</f>
        <v>96.742349457058239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3</v>
      </c>
      <c r="AE18" s="57">
        <f t="shared" si="4"/>
        <v>376.33333333333331</v>
      </c>
      <c r="AF18" s="57">
        <f t="shared" si="5"/>
        <v>577.33333333333337</v>
      </c>
    </row>
    <row r="19" spans="1:32" ht="21.6">
      <c r="A19" s="12">
        <v>12</v>
      </c>
      <c r="B19" s="84" t="s">
        <v>30</v>
      </c>
      <c r="C19" s="89">
        <v>458</v>
      </c>
      <c r="D19" s="14">
        <v>549</v>
      </c>
      <c r="E19" s="15">
        <f t="shared" si="0"/>
        <v>503.5</v>
      </c>
      <c r="F19" s="90">
        <f>(E19/'01.06.2024'!E18)*100</f>
        <v>79.567003792667506</v>
      </c>
      <c r="G19" s="99">
        <v>369</v>
      </c>
      <c r="H19" s="20">
        <v>369</v>
      </c>
      <c r="I19" s="20">
        <f t="shared" si="1"/>
        <v>369</v>
      </c>
      <c r="J19" s="32">
        <f>(I19/'01.05.2024'!I18)*100</f>
        <v>51.321279554937419</v>
      </c>
      <c r="K19" s="100">
        <v>100</v>
      </c>
      <c r="L19" s="101">
        <v>499</v>
      </c>
      <c r="M19" s="22">
        <v>499</v>
      </c>
      <c r="N19" s="22">
        <f t="shared" si="2"/>
        <v>499</v>
      </c>
      <c r="O19" s="111">
        <f>(N19/'01.05.2024'!N18)*100</f>
        <v>52.890985213842811</v>
      </c>
      <c r="P19" s="99">
        <v>475</v>
      </c>
      <c r="Q19" s="20">
        <v>1195</v>
      </c>
      <c r="R19" s="20">
        <f t="shared" si="3"/>
        <v>835</v>
      </c>
      <c r="S19" s="22">
        <f>(R19/'01.05.2024'!R18)*100</f>
        <v>156.60165041260314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4</v>
      </c>
      <c r="AE19" s="57">
        <f t="shared" si="4"/>
        <v>450.25</v>
      </c>
      <c r="AF19" s="57">
        <f t="shared" si="5"/>
        <v>653</v>
      </c>
    </row>
    <row r="20" spans="1:32" ht="21.6">
      <c r="A20" s="12">
        <v>13</v>
      </c>
      <c r="B20" s="84" t="s">
        <v>31</v>
      </c>
      <c r="C20" s="92">
        <v>1315</v>
      </c>
      <c r="D20" s="21">
        <v>1445</v>
      </c>
      <c r="E20" s="23">
        <f t="shared" si="0"/>
        <v>1380</v>
      </c>
      <c r="F20" s="90" t="e">
        <f>(E20/'01.06.2024'!E19)*100</f>
        <v>#DIV/0!</v>
      </c>
      <c r="G20" s="101">
        <v>0</v>
      </c>
      <c r="H20" s="22">
        <v>0</v>
      </c>
      <c r="I20" s="22">
        <f t="shared" si="1"/>
        <v>0</v>
      </c>
      <c r="J20" s="32" t="e">
        <f>(I20/'01.05.2024'!I19)*100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(N20/'01.05.2024'!N19)*100</f>
        <v>#VALUE!</v>
      </c>
      <c r="P20" s="99">
        <v>1212</v>
      </c>
      <c r="Q20" s="20">
        <v>1617</v>
      </c>
      <c r="R20" s="20">
        <f t="shared" si="3"/>
        <v>1414.5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2</v>
      </c>
      <c r="AE20" s="57">
        <f t="shared" si="4"/>
        <v>1263.5</v>
      </c>
      <c r="AF20" s="57">
        <f t="shared" si="5"/>
        <v>1531</v>
      </c>
    </row>
    <row r="21" spans="1:32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(E21/'01.06.2024'!E20)*100</f>
        <v>#VALUE!</v>
      </c>
      <c r="G21" s="99" t="s">
        <v>20</v>
      </c>
      <c r="H21" s="20" t="s">
        <v>20</v>
      </c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20">
        <v>0</v>
      </c>
      <c r="N21" s="20" t="s">
        <v>20</v>
      </c>
      <c r="O21" s="111" t="e">
        <f>(N21/'01.05.2024'!N20)*100</f>
        <v>#VALUE!</v>
      </c>
      <c r="P21" s="99" t="s">
        <v>20</v>
      </c>
      <c r="Q21" s="20">
        <v>0</v>
      </c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 t="e">
        <f t="shared" si="5"/>
        <v>#VALUE!</v>
      </c>
    </row>
    <row r="22" spans="1:32">
      <c r="A22" s="12">
        <v>15</v>
      </c>
      <c r="B22" s="84" t="s">
        <v>33</v>
      </c>
      <c r="C22" s="89" t="s">
        <v>20</v>
      </c>
      <c r="D22" s="14"/>
      <c r="E22" s="15" t="e">
        <f t="shared" ref="E22:E25" si="6">(C22+D22)/2</f>
        <v>#VALUE!</v>
      </c>
      <c r="F22" s="90" t="e">
        <f>(E22/'01.06.2024'!E21)*100</f>
        <v>#VALUE!</v>
      </c>
      <c r="G22" s="99" t="s">
        <v>34</v>
      </c>
      <c r="H22" s="20" t="s">
        <v>34</v>
      </c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20">
        <v>0</v>
      </c>
      <c r="N22" s="20" t="s">
        <v>20</v>
      </c>
      <c r="O22" s="111" t="e">
        <f>(N22/'01.05.2024'!N21)*100</f>
        <v>#VALUE!</v>
      </c>
      <c r="P22" s="99" t="s">
        <v>20</v>
      </c>
      <c r="Q22" s="20">
        <v>0</v>
      </c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 t="e">
        <f t="shared" si="5"/>
        <v>#VALUE!</v>
      </c>
    </row>
    <row r="23" spans="1:32">
      <c r="A23" s="12">
        <v>16</v>
      </c>
      <c r="B23" s="84" t="s">
        <v>35</v>
      </c>
      <c r="C23" s="89">
        <v>250</v>
      </c>
      <c r="D23" s="14">
        <v>250</v>
      </c>
      <c r="E23" s="15">
        <f t="shared" si="6"/>
        <v>250</v>
      </c>
      <c r="F23" s="90">
        <f>(E23/'01.06.2024'!E22)*100</f>
        <v>96.15384615384616</v>
      </c>
      <c r="G23" s="102">
        <v>0</v>
      </c>
      <c r="H23" s="62">
        <v>0</v>
      </c>
      <c r="I23" s="20">
        <f t="shared" ref="I23:I41" si="7">(G23+H23)/2</f>
        <v>0</v>
      </c>
      <c r="J23" s="32">
        <f>(I23/'01.05.2024'!I22)*100</f>
        <v>0</v>
      </c>
      <c r="K23" s="100">
        <v>0</v>
      </c>
      <c r="L23" s="99">
        <v>0</v>
      </c>
      <c r="M23" s="20">
        <v>0</v>
      </c>
      <c r="N23" s="20"/>
      <c r="O23" s="111" t="e">
        <f>(N23/'01.05.2024'!N22)*100</f>
        <v>#DIV/0!</v>
      </c>
      <c r="P23" s="99">
        <v>315</v>
      </c>
      <c r="Q23" s="20">
        <v>315</v>
      </c>
      <c r="R23" s="20">
        <f t="shared" ref="R23:R44" si="8">(P23+Q23)/2</f>
        <v>315</v>
      </c>
      <c r="S23" s="22">
        <f>(R23/'01.05.2024'!R22)*100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2</v>
      </c>
      <c r="AE23" s="57">
        <f t="shared" si="4"/>
        <v>282.5</v>
      </c>
      <c r="AF23" s="57">
        <f t="shared" si="5"/>
        <v>282.5</v>
      </c>
    </row>
    <row r="24" spans="1:32">
      <c r="A24" s="12">
        <v>17</v>
      </c>
      <c r="B24" s="84" t="s">
        <v>36</v>
      </c>
      <c r="C24" s="89">
        <v>120</v>
      </c>
      <c r="D24" s="25">
        <v>1501</v>
      </c>
      <c r="E24" s="15">
        <f t="shared" si="6"/>
        <v>810.5</v>
      </c>
      <c r="F24" s="90">
        <f>(E24/'01.06.2024'!E23)*100</f>
        <v>353.15904139433553</v>
      </c>
      <c r="G24" s="103">
        <v>130</v>
      </c>
      <c r="H24" s="63">
        <v>280</v>
      </c>
      <c r="I24" s="20">
        <f t="shared" si="7"/>
        <v>205</v>
      </c>
      <c r="J24" s="32">
        <f>(I24/'01.05.2024'!I23)*100</f>
        <v>103.82375284882251</v>
      </c>
      <c r="K24" s="104">
        <v>100</v>
      </c>
      <c r="L24" s="99">
        <v>260</v>
      </c>
      <c r="M24" s="20">
        <v>1500</v>
      </c>
      <c r="N24" s="20">
        <f t="shared" ref="N24:N32" si="9">(L24+M24)/2</f>
        <v>880</v>
      </c>
      <c r="O24" s="111">
        <f>(N24/'01.05.2024'!N23)*100</f>
        <v>322.93577981651379</v>
      </c>
      <c r="P24" s="99">
        <v>120</v>
      </c>
      <c r="Q24" s="20">
        <v>1450</v>
      </c>
      <c r="R24" s="20">
        <f t="shared" si="8"/>
        <v>785</v>
      </c>
      <c r="S24" s="22">
        <f>(R24/'01.05.2024'!R23)*100</f>
        <v>378.31325301204816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4"/>
        <v>157.5</v>
      </c>
      <c r="AF24" s="57">
        <f t="shared" si="5"/>
        <v>1182.75</v>
      </c>
    </row>
    <row r="25" spans="1:32">
      <c r="A25" s="12">
        <v>18</v>
      </c>
      <c r="B25" s="84" t="s">
        <v>37</v>
      </c>
      <c r="C25" s="89">
        <v>0</v>
      </c>
      <c r="D25" s="14">
        <v>0</v>
      </c>
      <c r="E25" s="15">
        <f t="shared" si="6"/>
        <v>0</v>
      </c>
      <c r="F25" s="90" t="e">
        <f>(E25/'01.06.2024'!E24)*100</f>
        <v>#DIV/0!</v>
      </c>
      <c r="G25" s="99">
        <v>1088</v>
      </c>
      <c r="H25" s="20">
        <v>1088</v>
      </c>
      <c r="I25" s="20">
        <f t="shared" si="7"/>
        <v>1088</v>
      </c>
      <c r="J25" s="32">
        <f>(I25/'01.05.2024'!I24)*100</f>
        <v>257.21040189125296</v>
      </c>
      <c r="K25" s="100">
        <v>100</v>
      </c>
      <c r="L25" s="99">
        <v>0</v>
      </c>
      <c r="M25" s="20">
        <v>0</v>
      </c>
      <c r="N25" s="20">
        <f t="shared" si="9"/>
        <v>0</v>
      </c>
      <c r="O25" s="111" t="e">
        <f>(N25/'01.05.2024'!N24)*100</f>
        <v>#DIV/0!</v>
      </c>
      <c r="P25" s="99">
        <v>395</v>
      </c>
      <c r="Q25" s="20">
        <v>1600</v>
      </c>
      <c r="R25" s="20">
        <f t="shared" si="8"/>
        <v>997.5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3</v>
      </c>
      <c r="AE25" s="57">
        <f t="shared" si="4"/>
        <v>494.33333333333331</v>
      </c>
      <c r="AF25" s="57">
        <f t="shared" si="5"/>
        <v>896</v>
      </c>
    </row>
    <row r="26" spans="1:32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(E26/'01.06.2024'!E25)*100</f>
        <v>#VALUE!</v>
      </c>
      <c r="G26" s="99">
        <v>378</v>
      </c>
      <c r="H26" s="20">
        <v>378</v>
      </c>
      <c r="I26" s="20">
        <f t="shared" si="7"/>
        <v>378</v>
      </c>
      <c r="J26" s="32" t="e">
        <f>(I26/'01.05.2024'!I25)*100</f>
        <v>#DIV/0!</v>
      </c>
      <c r="K26" s="100">
        <v>0</v>
      </c>
      <c r="L26" s="99">
        <v>0</v>
      </c>
      <c r="M26" s="20">
        <v>0</v>
      </c>
      <c r="N26" s="20">
        <f t="shared" si="9"/>
        <v>0</v>
      </c>
      <c r="O26" s="111" t="e">
        <f>(N26/'01.05.2024'!N25)*100</f>
        <v>#DIV/0!</v>
      </c>
      <c r="P26" s="99">
        <v>0</v>
      </c>
      <c r="Q26" s="20">
        <v>0</v>
      </c>
      <c r="R26" s="20">
        <f t="shared" si="8"/>
        <v>0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1</v>
      </c>
      <c r="AE26" s="57">
        <f t="shared" si="4"/>
        <v>378</v>
      </c>
      <c r="AF26" s="57">
        <f t="shared" si="5"/>
        <v>378</v>
      </c>
    </row>
    <row r="27" spans="1:32">
      <c r="A27" s="12">
        <v>20</v>
      </c>
      <c r="B27" s="84" t="s">
        <v>39</v>
      </c>
      <c r="C27" s="89">
        <v>53</v>
      </c>
      <c r="D27" s="14">
        <v>260</v>
      </c>
      <c r="E27" s="15">
        <f t="shared" ref="E27:E38" si="10">(C27+D27)/2</f>
        <v>156.5</v>
      </c>
      <c r="F27" s="90">
        <f>(E27/'01.06.2024'!E26)*100</f>
        <v>89.839265212399539</v>
      </c>
      <c r="G27" s="99">
        <v>77</v>
      </c>
      <c r="H27" s="20">
        <v>170</v>
      </c>
      <c r="I27" s="20">
        <f t="shared" si="7"/>
        <v>123.5</v>
      </c>
      <c r="J27" s="32">
        <f>(I27/'01.05.2024'!I26)*100</f>
        <v>61.366459627329192</v>
      </c>
      <c r="K27" s="100">
        <v>100</v>
      </c>
      <c r="L27" s="99">
        <v>105</v>
      </c>
      <c r="M27" s="22">
        <v>159</v>
      </c>
      <c r="N27" s="22">
        <f t="shared" si="9"/>
        <v>132</v>
      </c>
      <c r="O27" s="111">
        <f>(N27/'01.05.2024'!N26)*100</f>
        <v>66.148834878476563</v>
      </c>
      <c r="P27" s="99">
        <v>55</v>
      </c>
      <c r="Q27" s="20">
        <v>265</v>
      </c>
      <c r="R27" s="20">
        <f t="shared" si="8"/>
        <v>160</v>
      </c>
      <c r="S27" s="22">
        <f>(R27/'01.05.2024'!R26)*100</f>
        <v>64.751112909753132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72.5</v>
      </c>
      <c r="AF27" s="57">
        <f t="shared" si="5"/>
        <v>213.5</v>
      </c>
    </row>
    <row r="28" spans="1:32" ht="21.6">
      <c r="A28" s="12">
        <v>21</v>
      </c>
      <c r="B28" s="84" t="s">
        <v>40</v>
      </c>
      <c r="C28" s="89">
        <v>102</v>
      </c>
      <c r="D28" s="14">
        <v>102</v>
      </c>
      <c r="E28" s="15">
        <f t="shared" si="10"/>
        <v>102</v>
      </c>
      <c r="F28" s="90">
        <f>(E28/'01.06.2024'!E27)*100</f>
        <v>129.1139240506329</v>
      </c>
      <c r="G28" s="99">
        <v>96</v>
      </c>
      <c r="H28" s="20">
        <v>96</v>
      </c>
      <c r="I28" s="20">
        <f t="shared" si="7"/>
        <v>96</v>
      </c>
      <c r="J28" s="32">
        <f>(I28/'01.05.2024'!I27)*100</f>
        <v>124.67532467532467</v>
      </c>
      <c r="K28" s="100">
        <v>100</v>
      </c>
      <c r="L28" s="99">
        <v>102</v>
      </c>
      <c r="M28" s="20">
        <v>102</v>
      </c>
      <c r="N28" s="20">
        <f t="shared" si="9"/>
        <v>102</v>
      </c>
      <c r="O28" s="111">
        <f>(N28/'01.05.2024'!N27)*100</f>
        <v>127.49999999999999</v>
      </c>
      <c r="P28" s="99">
        <v>100</v>
      </c>
      <c r="Q28" s="20">
        <v>100</v>
      </c>
      <c r="R28" s="20">
        <f t="shared" si="8"/>
        <v>100</v>
      </c>
      <c r="S28" s="22">
        <f>(R28/'01.05.2024'!R27)*100</f>
        <v>116.27906976744187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100</v>
      </c>
      <c r="AF28" s="57">
        <f t="shared" si="5"/>
        <v>100</v>
      </c>
    </row>
    <row r="29" spans="1:32" ht="21.6">
      <c r="A29" s="12">
        <v>22</v>
      </c>
      <c r="B29" s="84" t="s">
        <v>41</v>
      </c>
      <c r="C29" s="89">
        <v>92</v>
      </c>
      <c r="D29" s="14">
        <v>92</v>
      </c>
      <c r="E29" s="15">
        <f t="shared" si="10"/>
        <v>92</v>
      </c>
      <c r="F29" s="90">
        <f>(E29/'01.06.2024'!E28)*100</f>
        <v>117.94871794871796</v>
      </c>
      <c r="G29" s="99">
        <v>114</v>
      </c>
      <c r="H29" s="20">
        <v>114</v>
      </c>
      <c r="I29" s="20">
        <f t="shared" si="7"/>
        <v>114</v>
      </c>
      <c r="J29" s="32">
        <f>(I29/'01.05.2024'!I28)*100</f>
        <v>175.38461538461539</v>
      </c>
      <c r="K29" s="100">
        <v>100</v>
      </c>
      <c r="L29" s="99">
        <v>92</v>
      </c>
      <c r="M29" s="20">
        <v>92</v>
      </c>
      <c r="N29" s="20">
        <f t="shared" si="9"/>
        <v>92</v>
      </c>
      <c r="O29" s="111">
        <f>(N29/'01.05.2024'!N28)*100</f>
        <v>141.53846153846155</v>
      </c>
      <c r="P29" s="99">
        <v>92</v>
      </c>
      <c r="Q29" s="20">
        <v>92</v>
      </c>
      <c r="R29" s="20">
        <f t="shared" si="8"/>
        <v>92</v>
      </c>
      <c r="S29" s="22">
        <f>(R29/'01.05.2024'!R28)*100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4</v>
      </c>
      <c r="AE29" s="57">
        <f t="shared" si="4"/>
        <v>97.5</v>
      </c>
      <c r="AF29" s="57">
        <f t="shared" si="5"/>
        <v>97.5</v>
      </c>
    </row>
    <row r="30" spans="1:32" ht="21.6">
      <c r="A30" s="12">
        <v>23</v>
      </c>
      <c r="B30" s="84" t="s">
        <v>42</v>
      </c>
      <c r="C30" s="89">
        <v>121</v>
      </c>
      <c r="D30" s="14">
        <v>121</v>
      </c>
      <c r="E30" s="15">
        <f t="shared" si="10"/>
        <v>121</v>
      </c>
      <c r="F30" s="90">
        <f>(E30/'01.06.2024'!E29)*100</f>
        <v>110.95827602017422</v>
      </c>
      <c r="G30" s="99">
        <v>125</v>
      </c>
      <c r="H30" s="20">
        <v>125</v>
      </c>
      <c r="I30" s="20">
        <f t="shared" si="7"/>
        <v>125</v>
      </c>
      <c r="J30" s="32">
        <f>(I30/'01.05.2024'!I29)*100</f>
        <v>120.77294685990339</v>
      </c>
      <c r="K30" s="100">
        <v>100</v>
      </c>
      <c r="L30" s="99">
        <v>110</v>
      </c>
      <c r="M30" s="20">
        <v>110</v>
      </c>
      <c r="N30" s="20">
        <f t="shared" si="9"/>
        <v>110</v>
      </c>
      <c r="O30" s="111">
        <f>(N30/'01.05.2024'!N29)*100</f>
        <v>102.803738317757</v>
      </c>
      <c r="P30" s="99">
        <v>125</v>
      </c>
      <c r="Q30" s="20">
        <v>125</v>
      </c>
      <c r="R30" s="20">
        <f t="shared" si="8"/>
        <v>125</v>
      </c>
      <c r="S30" s="22">
        <f>(R30/'01.05.2024'!R29)*100</f>
        <v>119.21793037672867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120.25</v>
      </c>
      <c r="AF30" s="57">
        <f t="shared" si="5"/>
        <v>120.25</v>
      </c>
    </row>
    <row r="31" spans="1:32">
      <c r="A31" s="12">
        <v>24</v>
      </c>
      <c r="B31" s="84" t="s">
        <v>43</v>
      </c>
      <c r="C31" s="89">
        <v>0</v>
      </c>
      <c r="D31" s="14">
        <v>0</v>
      </c>
      <c r="E31" s="15">
        <f t="shared" si="10"/>
        <v>0</v>
      </c>
      <c r="F31" s="90">
        <f>(E31/'01.06.2024'!E30)*100</f>
        <v>0</v>
      </c>
      <c r="G31" s="99">
        <v>590</v>
      </c>
      <c r="H31" s="20">
        <v>590</v>
      </c>
      <c r="I31" s="20">
        <f t="shared" si="7"/>
        <v>590</v>
      </c>
      <c r="J31" s="32">
        <f>(I31/'01.05.2024'!I30)*100</f>
        <v>119.56631877596516</v>
      </c>
      <c r="K31" s="100">
        <v>100</v>
      </c>
      <c r="L31" s="99">
        <v>0</v>
      </c>
      <c r="M31" s="20">
        <v>0</v>
      </c>
      <c r="N31" s="20">
        <f t="shared" si="9"/>
        <v>0</v>
      </c>
      <c r="O31" s="111" t="e">
        <f>(N31/'01.05.2024'!N30)*100</f>
        <v>#DIV/0!</v>
      </c>
      <c r="P31" s="99">
        <v>400</v>
      </c>
      <c r="Q31" s="20">
        <v>750</v>
      </c>
      <c r="R31" s="20">
        <f t="shared" si="8"/>
        <v>575</v>
      </c>
      <c r="S31" s="22">
        <f>(R31/'01.05.2024'!R30)*100</f>
        <v>128.49162011173186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2</v>
      </c>
      <c r="AE31" s="57">
        <f t="shared" si="4"/>
        <v>495</v>
      </c>
      <c r="AF31" s="57">
        <f t="shared" si="5"/>
        <v>670</v>
      </c>
    </row>
    <row r="32" spans="1:32" ht="21.6">
      <c r="A32" s="12">
        <v>25</v>
      </c>
      <c r="B32" s="84" t="s">
        <v>44</v>
      </c>
      <c r="C32" s="92">
        <v>1411</v>
      </c>
      <c r="D32" s="21">
        <v>1411</v>
      </c>
      <c r="E32" s="27">
        <f t="shared" si="10"/>
        <v>1411</v>
      </c>
      <c r="F32" s="90">
        <f>(E32/'01.06.2024'!E31)*100</f>
        <v>105.0906788813168</v>
      </c>
      <c r="G32" s="105">
        <v>1316</v>
      </c>
      <c r="H32" s="22">
        <v>1316</v>
      </c>
      <c r="I32" s="22">
        <f t="shared" si="7"/>
        <v>1316</v>
      </c>
      <c r="J32" s="32">
        <f>(I32/'01.05.2024'!I31)*100</f>
        <v>102.54412280359998</v>
      </c>
      <c r="K32" s="100">
        <v>100</v>
      </c>
      <c r="L32" s="99">
        <v>1444</v>
      </c>
      <c r="M32" s="20">
        <v>1444</v>
      </c>
      <c r="N32" s="20">
        <f t="shared" si="9"/>
        <v>1444</v>
      </c>
      <c r="O32" s="111">
        <f>(N32/'01.05.2024'!N31)*100</f>
        <v>288.8</v>
      </c>
      <c r="P32" s="105">
        <v>1388</v>
      </c>
      <c r="Q32" s="36">
        <v>1388</v>
      </c>
      <c r="R32" s="20">
        <f t="shared" si="8"/>
        <v>1388</v>
      </c>
      <c r="S32" s="22">
        <f>(R32/'01.05.2024'!R31)*100</f>
        <v>125.23684922854824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4</v>
      </c>
      <c r="AE32" s="57">
        <f t="shared" si="4"/>
        <v>1389.75</v>
      </c>
      <c r="AF32" s="57">
        <f t="shared" si="5"/>
        <v>1389.75</v>
      </c>
    </row>
    <row r="33" spans="1:32">
      <c r="A33" s="12">
        <v>26</v>
      </c>
      <c r="B33" s="84" t="s">
        <v>45</v>
      </c>
      <c r="C33" s="89">
        <v>126</v>
      </c>
      <c r="D33" s="14">
        <v>126</v>
      </c>
      <c r="E33" s="15">
        <f t="shared" si="10"/>
        <v>126</v>
      </c>
      <c r="F33" s="90">
        <f>(E33/'01.06.2024'!E32)*100</f>
        <v>91.436865021770672</v>
      </c>
      <c r="G33" s="99">
        <v>131</v>
      </c>
      <c r="H33" s="20">
        <v>131</v>
      </c>
      <c r="I33" s="20">
        <f t="shared" si="7"/>
        <v>131</v>
      </c>
      <c r="J33" s="32">
        <f>(I33/'01.05.2024'!I32)*100</f>
        <v>119.09090909090909</v>
      </c>
      <c r="K33" s="100">
        <v>100</v>
      </c>
      <c r="L33" s="99">
        <v>0</v>
      </c>
      <c r="M33" s="20">
        <v>0</v>
      </c>
      <c r="N33" s="20" t="s">
        <v>34</v>
      </c>
      <c r="O33" s="111" t="e">
        <f>(N33/'01.05.2024'!N32)*100</f>
        <v>#VALUE!</v>
      </c>
      <c r="P33" s="99">
        <v>125</v>
      </c>
      <c r="Q33" s="20">
        <v>125</v>
      </c>
      <c r="R33" s="20">
        <f t="shared" si="8"/>
        <v>125</v>
      </c>
      <c r="S33" s="22">
        <f>(R33/'01.05.2024'!R32)*100</f>
        <v>113.63636363636364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3</v>
      </c>
      <c r="AE33" s="57">
        <f t="shared" si="4"/>
        <v>127.33333333333333</v>
      </c>
      <c r="AF33" s="57">
        <f t="shared" si="5"/>
        <v>127.33333333333333</v>
      </c>
    </row>
    <row r="34" spans="1:32">
      <c r="A34" s="12">
        <v>27</v>
      </c>
      <c r="B34" s="84" t="s">
        <v>46</v>
      </c>
      <c r="C34" s="89">
        <v>410</v>
      </c>
      <c r="D34" s="14">
        <v>490</v>
      </c>
      <c r="E34" s="15">
        <f t="shared" si="10"/>
        <v>450</v>
      </c>
      <c r="F34" s="90">
        <f>(E34/'01.06.2024'!E33)*100</f>
        <v>123.86457473162676</v>
      </c>
      <c r="G34" s="99">
        <v>461</v>
      </c>
      <c r="H34" s="20">
        <v>461</v>
      </c>
      <c r="I34" s="20">
        <f t="shared" si="7"/>
        <v>461</v>
      </c>
      <c r="J34" s="32">
        <f>(I34/'01.05.2024'!I33)*100</f>
        <v>165.94672426205904</v>
      </c>
      <c r="K34" s="100">
        <v>100</v>
      </c>
      <c r="L34" s="99">
        <v>0</v>
      </c>
      <c r="M34" s="20">
        <v>0</v>
      </c>
      <c r="N34" s="20">
        <f t="shared" ref="N34:N38" si="11">(L34+M34)/2</f>
        <v>0</v>
      </c>
      <c r="O34" s="111" t="e">
        <f>(N34/'01.05.2024'!N33)*100</f>
        <v>#DIV/0!</v>
      </c>
      <c r="P34" s="99">
        <v>500</v>
      </c>
      <c r="Q34" s="20">
        <v>500</v>
      </c>
      <c r="R34" s="20">
        <f t="shared" si="8"/>
        <v>500</v>
      </c>
      <c r="S34" s="22">
        <f>(R34/'01.05.2024'!R33)*100</f>
        <v>168.52039096730704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 t="shared" si="4"/>
        <v>457</v>
      </c>
      <c r="AF34" s="57">
        <f t="shared" si="5"/>
        <v>483.66666666666669</v>
      </c>
    </row>
    <row r="35" spans="1:32" ht="21.6">
      <c r="A35" s="12">
        <v>28</v>
      </c>
      <c r="B35" s="84" t="s">
        <v>47</v>
      </c>
      <c r="C35" s="89">
        <v>734</v>
      </c>
      <c r="D35" s="14">
        <v>950</v>
      </c>
      <c r="E35" s="15">
        <f t="shared" si="10"/>
        <v>842</v>
      </c>
      <c r="F35" s="90">
        <f>(E35/'01.06.2024'!E34)*100</f>
        <v>107.67263427109974</v>
      </c>
      <c r="G35" s="101">
        <v>591</v>
      </c>
      <c r="H35" s="22">
        <v>591</v>
      </c>
      <c r="I35" s="22">
        <f t="shared" si="7"/>
        <v>591</v>
      </c>
      <c r="J35" s="32">
        <f>(I35/'01.05.2024'!I34)*100</f>
        <v>82.599580712788253</v>
      </c>
      <c r="K35" s="100">
        <v>100</v>
      </c>
      <c r="L35" s="99">
        <v>0</v>
      </c>
      <c r="M35" s="22">
        <v>0</v>
      </c>
      <c r="N35" s="20">
        <f t="shared" si="11"/>
        <v>0</v>
      </c>
      <c r="O35" s="111">
        <f>(N35/'01.05.2024'!N34)*100</f>
        <v>0</v>
      </c>
      <c r="P35" s="101">
        <v>800</v>
      </c>
      <c r="Q35" s="20">
        <v>900</v>
      </c>
      <c r="R35" s="20">
        <f t="shared" si="8"/>
        <v>850</v>
      </c>
      <c r="S35" s="22">
        <f>(R35/'01.05.2024'!R34)*100</f>
        <v>120.9103840682788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 t="shared" si="4"/>
        <v>708.33333333333337</v>
      </c>
      <c r="AF35" s="57">
        <f t="shared" si="5"/>
        <v>813.66666666666663</v>
      </c>
    </row>
    <row r="36" spans="1:32">
      <c r="A36" s="12">
        <v>29</v>
      </c>
      <c r="B36" s="84" t="s">
        <v>48</v>
      </c>
      <c r="C36" s="89">
        <v>0</v>
      </c>
      <c r="D36" s="14">
        <v>0</v>
      </c>
      <c r="E36" s="15">
        <f t="shared" si="10"/>
        <v>0</v>
      </c>
      <c r="F36" s="90">
        <f>(E36/'01.06.2024'!E35)*100</f>
        <v>0</v>
      </c>
      <c r="G36" s="99">
        <v>60</v>
      </c>
      <c r="H36" s="20">
        <v>60</v>
      </c>
      <c r="I36" s="20">
        <f t="shared" si="7"/>
        <v>60</v>
      </c>
      <c r="J36" s="32">
        <f>(I36/'01.05.2024'!I35)*100</f>
        <v>142.85714285714286</v>
      </c>
      <c r="K36" s="100">
        <v>100</v>
      </c>
      <c r="L36" s="99">
        <v>0</v>
      </c>
      <c r="M36" s="20">
        <v>0</v>
      </c>
      <c r="N36" s="20">
        <f t="shared" si="11"/>
        <v>0</v>
      </c>
      <c r="O36" s="111" t="e">
        <f>(N36/'01.05.2024'!N35)*100</f>
        <v>#DIV/0!</v>
      </c>
      <c r="P36" s="99">
        <v>69</v>
      </c>
      <c r="Q36" s="20">
        <v>69</v>
      </c>
      <c r="R36" s="20">
        <f t="shared" si="8"/>
        <v>69</v>
      </c>
      <c r="S36" s="22">
        <f>(R36/'01.05.2024'!R35)*100</f>
        <v>164.28571428571428</v>
      </c>
      <c r="T36" s="119">
        <v>50</v>
      </c>
      <c r="U36" s="116">
        <v>55</v>
      </c>
      <c r="V36" s="40">
        <v>55</v>
      </c>
      <c r="W36" s="40">
        <f t="shared" ref="W36:W39" si="12">(U36+V36)/2</f>
        <v>55</v>
      </c>
      <c r="X36" s="41">
        <f>(W36/'01.05.2024'!W35)*100</f>
        <v>157.14285714285714</v>
      </c>
      <c r="Y36" s="80">
        <v>59</v>
      </c>
      <c r="Z36" s="42">
        <v>59</v>
      </c>
      <c r="AA36" s="40">
        <f t="shared" ref="AA36:AA47" si="13">(Y36+Z36)/2</f>
        <v>59</v>
      </c>
      <c r="AB36" s="41">
        <f>(AA36/'01.05.2024'!AA35)*100</f>
        <v>73.75</v>
      </c>
      <c r="AC36" s="39">
        <v>100</v>
      </c>
      <c r="AD36" s="39">
        <v>4</v>
      </c>
      <c r="AE36" s="57">
        <f t="shared" si="4"/>
        <v>32.25</v>
      </c>
      <c r="AF36" s="57">
        <f t="shared" si="5"/>
        <v>32.25</v>
      </c>
    </row>
    <row r="37" spans="1:32">
      <c r="A37" s="12">
        <v>30</v>
      </c>
      <c r="B37" s="84" t="s">
        <v>49</v>
      </c>
      <c r="C37" s="89">
        <v>48</v>
      </c>
      <c r="D37" s="14">
        <v>48</v>
      </c>
      <c r="E37" s="15">
        <v>47</v>
      </c>
      <c r="F37" s="90">
        <f>(E37/'01.06.2024'!E36)*100</f>
        <v>117.5</v>
      </c>
      <c r="G37" s="99">
        <v>60</v>
      </c>
      <c r="H37" s="20">
        <v>60</v>
      </c>
      <c r="I37" s="20">
        <f t="shared" si="7"/>
        <v>60</v>
      </c>
      <c r="J37" s="32">
        <f>(I37/'01.05.2024'!I36)*100</f>
        <v>162.16216216216216</v>
      </c>
      <c r="K37" s="100">
        <v>100</v>
      </c>
      <c r="L37" s="99">
        <v>60</v>
      </c>
      <c r="M37" s="20">
        <v>60</v>
      </c>
      <c r="N37" s="20">
        <f t="shared" si="11"/>
        <v>60</v>
      </c>
      <c r="O37" s="111">
        <f>(N37/'01.05.2024'!N36)*100</f>
        <v>100</v>
      </c>
      <c r="P37" s="99">
        <v>59</v>
      </c>
      <c r="Q37" s="20">
        <v>59</v>
      </c>
      <c r="R37" s="20">
        <f t="shared" si="8"/>
        <v>59</v>
      </c>
      <c r="S37" s="22">
        <f>(R37/'01.05.2024'!R36)*100</f>
        <v>120.40816326530613</v>
      </c>
      <c r="T37" s="119">
        <v>100</v>
      </c>
      <c r="U37" s="116">
        <v>48</v>
      </c>
      <c r="V37" s="40">
        <v>48</v>
      </c>
      <c r="W37" s="40">
        <f t="shared" si="12"/>
        <v>48</v>
      </c>
      <c r="X37" s="41">
        <f>(W37/'01.05.2024'!W36)*100</f>
        <v>126.31578947368421</v>
      </c>
      <c r="Y37" s="80">
        <v>49</v>
      </c>
      <c r="Z37" s="40">
        <v>49</v>
      </c>
      <c r="AA37" s="40">
        <v>35</v>
      </c>
      <c r="AB37" s="41">
        <f>(AA37/'01.05.2024'!AA36)*100</f>
        <v>100</v>
      </c>
      <c r="AC37" s="39">
        <v>100</v>
      </c>
      <c r="AD37" s="39">
        <v>6</v>
      </c>
      <c r="AE37" s="57">
        <f t="shared" si="4"/>
        <v>37.833333333333336</v>
      </c>
      <c r="AF37" s="57">
        <f t="shared" si="5"/>
        <v>37.833333333333336</v>
      </c>
    </row>
    <row r="38" spans="1:32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0"/>
        <v>0</v>
      </c>
      <c r="F38" s="90" t="e">
        <f>(E38/'01.06.2024'!E37)*100</f>
        <v>#DIV/0!</v>
      </c>
      <c r="G38" s="99">
        <v>56</v>
      </c>
      <c r="H38" s="20">
        <v>56</v>
      </c>
      <c r="I38" s="20">
        <f t="shared" si="7"/>
        <v>56</v>
      </c>
      <c r="J38" s="32">
        <f>(I38/'01.05.2024'!I37)*100</f>
        <v>80</v>
      </c>
      <c r="K38" s="100">
        <v>100</v>
      </c>
      <c r="L38" s="99">
        <v>0</v>
      </c>
      <c r="M38" s="20">
        <v>0</v>
      </c>
      <c r="N38" s="20">
        <f t="shared" si="11"/>
        <v>0</v>
      </c>
      <c r="O38" s="111" t="e">
        <f>(N38/'01.05.2024'!N37)*100</f>
        <v>#DIV/0!</v>
      </c>
      <c r="P38" s="99">
        <v>60</v>
      </c>
      <c r="Q38" s="20">
        <v>60</v>
      </c>
      <c r="R38" s="20">
        <f t="shared" si="8"/>
        <v>60</v>
      </c>
      <c r="S38" s="22">
        <f>(R38/'01.05.2024'!R37)*100</f>
        <v>86.956521739130437</v>
      </c>
      <c r="T38" s="119">
        <v>50</v>
      </c>
      <c r="U38" s="116">
        <v>55</v>
      </c>
      <c r="V38" s="40">
        <v>55</v>
      </c>
      <c r="W38" s="40">
        <f t="shared" si="12"/>
        <v>55</v>
      </c>
      <c r="X38" s="41">
        <f>(W38/'01.05.2024'!W37)*100</f>
        <v>88.709677419354833</v>
      </c>
      <c r="Y38" s="80">
        <v>48</v>
      </c>
      <c r="Z38" s="42">
        <v>48</v>
      </c>
      <c r="AA38" s="40">
        <v>60</v>
      </c>
      <c r="AB38" s="41">
        <f>(AA38/'01.05.2024'!AA37)*100</f>
        <v>100</v>
      </c>
      <c r="AC38" s="39">
        <v>100</v>
      </c>
      <c r="AD38" s="39">
        <v>4</v>
      </c>
      <c r="AE38" s="57">
        <f t="shared" si="4"/>
        <v>29</v>
      </c>
      <c r="AF38" s="57">
        <f t="shared" si="5"/>
        <v>29</v>
      </c>
    </row>
    <row r="39" spans="1:32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(E39/'01.06.2024'!E38)*100</f>
        <v>#VALUE!</v>
      </c>
      <c r="G39" s="99">
        <v>152</v>
      </c>
      <c r="H39" s="20">
        <v>152</v>
      </c>
      <c r="I39" s="20">
        <f t="shared" si="7"/>
        <v>152</v>
      </c>
      <c r="J39" s="32">
        <f>(I39/'01.05.2024'!I38)*100</f>
        <v>118.75</v>
      </c>
      <c r="K39" s="100">
        <v>100</v>
      </c>
      <c r="L39" s="99">
        <v>0</v>
      </c>
      <c r="M39" s="20">
        <v>0</v>
      </c>
      <c r="N39" s="20" t="s">
        <v>34</v>
      </c>
      <c r="O39" s="111" t="e">
        <f>(N39/'01.05.2024'!N38)*100</f>
        <v>#VALUE!</v>
      </c>
      <c r="P39" s="99">
        <v>0</v>
      </c>
      <c r="Q39" s="20">
        <v>0</v>
      </c>
      <c r="R39" s="20">
        <f t="shared" si="8"/>
        <v>0</v>
      </c>
      <c r="S39" s="22">
        <f>(R39/'01.05.2024'!R38)*100</f>
        <v>0</v>
      </c>
      <c r="T39" s="119">
        <v>50</v>
      </c>
      <c r="U39" s="116">
        <v>48</v>
      </c>
      <c r="V39" s="40">
        <v>48</v>
      </c>
      <c r="W39" s="40">
        <f t="shared" si="12"/>
        <v>48</v>
      </c>
      <c r="X39" s="41">
        <f>(W39/'01.05.2024'!W38)*100</f>
        <v>87.272727272727266</v>
      </c>
      <c r="Y39" s="80">
        <v>55</v>
      </c>
      <c r="Z39" s="42">
        <v>55</v>
      </c>
      <c r="AA39" s="40">
        <f t="shared" si="13"/>
        <v>55</v>
      </c>
      <c r="AB39" s="41">
        <f>(AA39/'01.05.2024'!AA38)*100</f>
        <v>71.895424836601308</v>
      </c>
      <c r="AC39" s="39">
        <v>100</v>
      </c>
      <c r="AD39" s="39">
        <v>3</v>
      </c>
      <c r="AE39" s="57">
        <f t="shared" si="4"/>
        <v>50.666666666666664</v>
      </c>
      <c r="AF39" s="57">
        <f t="shared" si="5"/>
        <v>50.666666666666664</v>
      </c>
    </row>
    <row r="40" spans="1:32">
      <c r="A40" s="12">
        <v>33</v>
      </c>
      <c r="B40" s="84" t="s">
        <v>52</v>
      </c>
      <c r="C40" s="89">
        <v>0</v>
      </c>
      <c r="D40" s="14">
        <v>0</v>
      </c>
      <c r="E40" s="15">
        <f t="shared" ref="E40:E43" si="14">(C40+D40)/2</f>
        <v>0</v>
      </c>
      <c r="F40" s="90">
        <f>(E40/'01.06.2024'!E39)*100</f>
        <v>0</v>
      </c>
      <c r="G40" s="99">
        <v>245</v>
      </c>
      <c r="H40" s="20">
        <v>245</v>
      </c>
      <c r="I40" s="20">
        <f t="shared" si="7"/>
        <v>245</v>
      </c>
      <c r="J40" s="32">
        <f>(I40/'01.05.2024'!I39)*100</f>
        <v>113.95348837209302</v>
      </c>
      <c r="K40" s="100">
        <v>100</v>
      </c>
      <c r="L40" s="99">
        <v>0</v>
      </c>
      <c r="M40" s="20">
        <v>0</v>
      </c>
      <c r="N40" s="20">
        <f t="shared" ref="N40:N44" si="15">(L40+M40)/2</f>
        <v>0</v>
      </c>
      <c r="O40" s="111" t="e">
        <f>(N40/'01.05.2024'!N39)*100</f>
        <v>#DIV/0!</v>
      </c>
      <c r="P40" s="99">
        <v>255</v>
      </c>
      <c r="Q40" s="20">
        <v>255</v>
      </c>
      <c r="R40" s="20">
        <f t="shared" si="8"/>
        <v>255</v>
      </c>
      <c r="S40" s="22">
        <f>(R40/'01.05.2024'!R39)*100</f>
        <v>135.63829787234042</v>
      </c>
      <c r="T40" s="119">
        <v>100</v>
      </c>
      <c r="U40" s="117">
        <v>290</v>
      </c>
      <c r="V40" s="40">
        <v>290</v>
      </c>
      <c r="W40" s="40">
        <v>320</v>
      </c>
      <c r="X40" s="41">
        <f>(W40/'01.05.2024'!W39)*100</f>
        <v>100</v>
      </c>
      <c r="Y40" s="81">
        <v>295</v>
      </c>
      <c r="Z40" s="42">
        <v>425</v>
      </c>
      <c r="AA40" s="40">
        <f t="shared" si="13"/>
        <v>360</v>
      </c>
      <c r="AB40" s="41">
        <f>(AA40/'01.05.2024'!AA39)*100</f>
        <v>126.31578947368421</v>
      </c>
      <c r="AC40" s="39">
        <v>100</v>
      </c>
      <c r="AD40" s="39">
        <v>4</v>
      </c>
      <c r="AE40" s="57">
        <f t="shared" si="4"/>
        <v>125</v>
      </c>
      <c r="AF40" s="57">
        <f t="shared" si="5"/>
        <v>125</v>
      </c>
    </row>
    <row r="41" spans="1:32">
      <c r="A41" s="12">
        <v>34</v>
      </c>
      <c r="B41" s="84" t="s">
        <v>53</v>
      </c>
      <c r="C41" s="89">
        <v>0</v>
      </c>
      <c r="D41" s="14">
        <v>0</v>
      </c>
      <c r="E41" s="15">
        <f t="shared" si="14"/>
        <v>0</v>
      </c>
      <c r="F41" s="90" t="e">
        <f>(E41/'01.06.2024'!E40)*100</f>
        <v>#DIV/0!</v>
      </c>
      <c r="G41" s="99">
        <v>377</v>
      </c>
      <c r="H41" s="20">
        <v>377</v>
      </c>
      <c r="I41" s="20">
        <f t="shared" si="7"/>
        <v>377</v>
      </c>
      <c r="J41" s="32">
        <f>(I41/'01.05.2024'!I40)*100</f>
        <v>125.66666666666666</v>
      </c>
      <c r="K41" s="100">
        <v>100</v>
      </c>
      <c r="L41" s="99">
        <v>0</v>
      </c>
      <c r="M41" s="20">
        <v>0</v>
      </c>
      <c r="N41" s="20">
        <f t="shared" si="15"/>
        <v>0</v>
      </c>
      <c r="O41" s="111" t="e">
        <f>(N41/'01.05.2024'!N40)*100</f>
        <v>#DIV/0!</v>
      </c>
      <c r="P41" s="99">
        <v>285</v>
      </c>
      <c r="Q41" s="20">
        <v>285</v>
      </c>
      <c r="R41" s="20">
        <f t="shared" si="8"/>
        <v>285</v>
      </c>
      <c r="S41" s="22" t="e">
        <f>(R41/'01.05.2024'!R40)*100</f>
        <v>#DIV/0!</v>
      </c>
      <c r="T41" s="119">
        <v>100</v>
      </c>
      <c r="U41" s="117">
        <v>299</v>
      </c>
      <c r="V41" s="40">
        <v>299</v>
      </c>
      <c r="W41" s="40">
        <f t="shared" ref="W41:W47" si="16">(U41+V41)/2</f>
        <v>299</v>
      </c>
      <c r="X41" s="41">
        <f>(W41/'01.05.2024'!W40)*100</f>
        <v>80.810810810810807</v>
      </c>
      <c r="Y41" s="81">
        <v>195</v>
      </c>
      <c r="Z41" s="42">
        <v>495</v>
      </c>
      <c r="AA41" s="40">
        <f t="shared" si="13"/>
        <v>345</v>
      </c>
      <c r="AB41" s="41">
        <f>(AA41/'01.05.2024'!AA40)*100</f>
        <v>79.310344827586206</v>
      </c>
      <c r="AC41" s="39">
        <v>100</v>
      </c>
      <c r="AD41" s="39">
        <v>4</v>
      </c>
      <c r="AE41" s="57">
        <f t="shared" si="4"/>
        <v>165.5</v>
      </c>
      <c r="AF41" s="57">
        <f t="shared" si="5"/>
        <v>165.5</v>
      </c>
    </row>
    <row r="42" spans="1:32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(E42/'01.06.2024'!E41)*100</f>
        <v>#VALUE!</v>
      </c>
      <c r="G42" s="99">
        <v>0</v>
      </c>
      <c r="H42" s="20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20">
        <v>0</v>
      </c>
      <c r="N42" s="20" t="s">
        <v>34</v>
      </c>
      <c r="O42" s="111" t="e">
        <f>(N42/'01.05.2024'!N41)*100</f>
        <v>#VALUE!</v>
      </c>
      <c r="P42" s="99">
        <v>499</v>
      </c>
      <c r="Q42" s="20">
        <v>499</v>
      </c>
      <c r="R42" s="20">
        <f t="shared" si="8"/>
        <v>499</v>
      </c>
      <c r="S42" s="22" t="e">
        <f>(R42/'01.05.2024'!R41)*100</f>
        <v>#DIV/0!</v>
      </c>
      <c r="T42" s="119">
        <v>50</v>
      </c>
      <c r="U42" s="117">
        <v>450</v>
      </c>
      <c r="V42" s="40">
        <v>450</v>
      </c>
      <c r="W42" s="40">
        <f t="shared" si="16"/>
        <v>450</v>
      </c>
      <c r="X42" s="41">
        <f>(W42/'01.05.2024'!W41)*100</f>
        <v>115.38461538461537</v>
      </c>
      <c r="Y42" s="81">
        <v>475</v>
      </c>
      <c r="Z42" s="42">
        <v>475</v>
      </c>
      <c r="AA42" s="40">
        <f t="shared" si="13"/>
        <v>475</v>
      </c>
      <c r="AB42" s="41">
        <f>(AA42/'01.05.2024'!AA41)*100</f>
        <v>128.37837837837839</v>
      </c>
      <c r="AC42" s="39">
        <v>100</v>
      </c>
      <c r="AD42" s="39">
        <v>3</v>
      </c>
      <c r="AE42" s="57">
        <f t="shared" si="4"/>
        <v>166.33333333333334</v>
      </c>
      <c r="AF42" s="57">
        <f t="shared" si="5"/>
        <v>166.33333333333334</v>
      </c>
    </row>
    <row r="43" spans="1:32">
      <c r="A43" s="12">
        <v>36</v>
      </c>
      <c r="B43" s="84" t="s">
        <v>55</v>
      </c>
      <c r="C43" s="89">
        <v>195</v>
      </c>
      <c r="D43" s="14">
        <v>220</v>
      </c>
      <c r="E43" s="15">
        <f t="shared" si="14"/>
        <v>207.5</v>
      </c>
      <c r="F43" s="90" t="e">
        <f>(E43/'01.06.2024'!E42)*100</f>
        <v>#DIV/0!</v>
      </c>
      <c r="G43" s="99">
        <v>206</v>
      </c>
      <c r="H43" s="20">
        <v>206</v>
      </c>
      <c r="I43" s="20">
        <f t="shared" ref="I43:I48" si="17">(G43+H43)/2</f>
        <v>206</v>
      </c>
      <c r="J43" s="32">
        <f>(I43/'01.05.2024'!I42)*100</f>
        <v>95.370370370370367</v>
      </c>
      <c r="K43" s="100">
        <v>100</v>
      </c>
      <c r="L43" s="99">
        <v>245</v>
      </c>
      <c r="M43" s="20">
        <v>275</v>
      </c>
      <c r="N43" s="20">
        <f t="shared" si="15"/>
        <v>260</v>
      </c>
      <c r="O43" s="111">
        <f>(N43/'01.05.2024'!N42)*100</f>
        <v>144.44444444444443</v>
      </c>
      <c r="P43" s="99">
        <v>215</v>
      </c>
      <c r="Q43" s="20">
        <v>265</v>
      </c>
      <c r="R43" s="20">
        <f t="shared" si="8"/>
        <v>240</v>
      </c>
      <c r="S43" s="22">
        <f>(R43/'01.05.2024'!R42)*100</f>
        <v>106.66666666666667</v>
      </c>
      <c r="T43" s="119">
        <v>100</v>
      </c>
      <c r="U43" s="117">
        <v>160</v>
      </c>
      <c r="V43" s="40">
        <v>230</v>
      </c>
      <c r="W43" s="40">
        <f t="shared" si="16"/>
        <v>195</v>
      </c>
      <c r="X43" s="41">
        <f>(W43/'01.05.2024'!W42)*100</f>
        <v>139.28571428571428</v>
      </c>
      <c r="Y43" s="81">
        <v>195</v>
      </c>
      <c r="Z43" s="42">
        <v>255</v>
      </c>
      <c r="AA43" s="40">
        <f t="shared" si="13"/>
        <v>225</v>
      </c>
      <c r="AB43" s="41">
        <f>(AA43/'01.05.2024'!AA42)*100</f>
        <v>97.826086956521735</v>
      </c>
      <c r="AC43" s="39">
        <v>100</v>
      </c>
      <c r="AD43" s="39">
        <v>6</v>
      </c>
      <c r="AE43" s="57">
        <f t="shared" si="4"/>
        <v>143.5</v>
      </c>
      <c r="AF43" s="57">
        <f t="shared" si="5"/>
        <v>161</v>
      </c>
    </row>
    <row r="44" spans="1:32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(E44/'01.06.2024'!E43)*100</f>
        <v>#VALUE!</v>
      </c>
      <c r="G44" s="99">
        <v>225</v>
      </c>
      <c r="H44" s="20">
        <v>225</v>
      </c>
      <c r="I44" s="20">
        <f t="shared" si="17"/>
        <v>225</v>
      </c>
      <c r="J44" s="32">
        <f>(I44/'01.05.2024'!I43)*100</f>
        <v>107.14285714285714</v>
      </c>
      <c r="K44" s="100">
        <v>50</v>
      </c>
      <c r="L44" s="99">
        <v>198</v>
      </c>
      <c r="M44" s="20">
        <v>198</v>
      </c>
      <c r="N44" s="20">
        <f t="shared" si="15"/>
        <v>198</v>
      </c>
      <c r="O44" s="111">
        <f>(N44/'01.05.2024'!N43)*100</f>
        <v>90.825688073394488</v>
      </c>
      <c r="P44" s="99">
        <v>215</v>
      </c>
      <c r="Q44" s="20">
        <v>215</v>
      </c>
      <c r="R44" s="20">
        <f t="shared" si="8"/>
        <v>215</v>
      </c>
      <c r="S44" s="22">
        <f>(R44/'01.05.2024'!R43)*100</f>
        <v>99.537037037037038</v>
      </c>
      <c r="T44" s="119">
        <v>100</v>
      </c>
      <c r="U44" s="117">
        <v>150</v>
      </c>
      <c r="V44" s="40">
        <v>150</v>
      </c>
      <c r="W44" s="40">
        <f t="shared" si="16"/>
        <v>150</v>
      </c>
      <c r="X44" s="41">
        <f>(W44/'01.05.2024'!W43)*100</f>
        <v>83.333333333333343</v>
      </c>
      <c r="Y44" s="81">
        <v>195</v>
      </c>
      <c r="Z44" s="42">
        <v>195</v>
      </c>
      <c r="AA44" s="40">
        <f t="shared" si="13"/>
        <v>195</v>
      </c>
      <c r="AB44" s="41">
        <f>(AA44/'01.05.2024'!AA43)*100</f>
        <v>98.484848484848484</v>
      </c>
      <c r="AC44" s="39"/>
      <c r="AD44" s="39">
        <v>5</v>
      </c>
      <c r="AE44" s="57">
        <f t="shared" si="4"/>
        <v>127.6</v>
      </c>
      <c r="AF44" s="57">
        <f t="shared" si="5"/>
        <v>127.6</v>
      </c>
    </row>
    <row r="45" spans="1:32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(E45/'01.06.2024'!E44)*100</f>
        <v>#VALUE!</v>
      </c>
      <c r="G45" s="99">
        <v>0</v>
      </c>
      <c r="H45" s="20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20">
        <v>0</v>
      </c>
      <c r="N45" s="20" t="s">
        <v>34</v>
      </c>
      <c r="O45" s="111" t="e">
        <f>(N45/'01.05.2024'!N44)*100</f>
        <v>#VALUE!</v>
      </c>
      <c r="P45" s="99">
        <v>0</v>
      </c>
      <c r="Q45" s="20">
        <v>0</v>
      </c>
      <c r="R45" s="20" t="s">
        <v>34</v>
      </c>
      <c r="S45" s="22" t="e">
        <f>(R45/'01.05.2024'!R44)*100</f>
        <v>#VALUE!</v>
      </c>
      <c r="T45" s="119">
        <v>0</v>
      </c>
      <c r="U45" s="117">
        <v>200</v>
      </c>
      <c r="V45" s="40">
        <v>250</v>
      </c>
      <c r="W45" s="40">
        <f t="shared" si="16"/>
        <v>225</v>
      </c>
      <c r="X45" s="41">
        <f>(W45/'01.05.2024'!W44)*100</f>
        <v>40.909090909090914</v>
      </c>
      <c r="Y45" s="81">
        <v>275</v>
      </c>
      <c r="Z45" s="42">
        <v>595</v>
      </c>
      <c r="AA45" s="40">
        <f t="shared" si="13"/>
        <v>435</v>
      </c>
      <c r="AB45" s="41">
        <f>(AA45/'01.05.2024'!AA44)*100</f>
        <v>68.503937007874015</v>
      </c>
      <c r="AC45" s="39">
        <v>100</v>
      </c>
      <c r="AD45" s="39">
        <v>2</v>
      </c>
      <c r="AE45" s="57">
        <f t="shared" si="4"/>
        <v>0</v>
      </c>
      <c r="AF45" s="57">
        <f t="shared" si="5"/>
        <v>0</v>
      </c>
    </row>
    <row r="46" spans="1:32">
      <c r="A46" s="12">
        <v>39</v>
      </c>
      <c r="B46" s="84" t="s">
        <v>58</v>
      </c>
      <c r="C46" s="89">
        <v>250</v>
      </c>
      <c r="D46" s="14">
        <v>270</v>
      </c>
      <c r="E46" s="15">
        <f t="shared" ref="E46:E48" si="18">(C46+D46)/2</f>
        <v>260</v>
      </c>
      <c r="F46" s="90" t="e">
        <f>(E46/'01.06.2024'!E45)*100</f>
        <v>#DIV/0!</v>
      </c>
      <c r="G46" s="99">
        <v>297</v>
      </c>
      <c r="H46" s="20">
        <v>297</v>
      </c>
      <c r="I46" s="20">
        <f t="shared" si="17"/>
        <v>297</v>
      </c>
      <c r="J46" s="32">
        <f>(I46/'01.05.2024'!I45)*100</f>
        <v>119.75806451612902</v>
      </c>
      <c r="K46" s="100">
        <v>50</v>
      </c>
      <c r="L46" s="99">
        <v>360</v>
      </c>
      <c r="M46" s="20">
        <v>360</v>
      </c>
      <c r="N46" s="20">
        <f t="shared" ref="N46:N48" si="19">(L46+M46)/2</f>
        <v>360</v>
      </c>
      <c r="O46" s="111" t="e">
        <f>(N46/'01.05.2024'!N45)*100</f>
        <v>#DIV/0!</v>
      </c>
      <c r="P46" s="99">
        <v>295</v>
      </c>
      <c r="Q46" s="20">
        <v>295</v>
      </c>
      <c r="R46" s="20">
        <f t="shared" ref="R46:R48" si="20">(P46+Q46)/2</f>
        <v>295</v>
      </c>
      <c r="S46" s="22">
        <f>(R46/'01.05.2024'!R45)*100</f>
        <v>118.95161290322579</v>
      </c>
      <c r="T46" s="119">
        <v>100</v>
      </c>
      <c r="U46" s="117">
        <v>250</v>
      </c>
      <c r="V46" s="40">
        <v>250</v>
      </c>
      <c r="W46" s="40">
        <f t="shared" si="16"/>
        <v>250</v>
      </c>
      <c r="X46" s="41">
        <f>(W46/'01.05.2024'!W45)*100</f>
        <v>138.88888888888889</v>
      </c>
      <c r="Y46" s="81">
        <v>295</v>
      </c>
      <c r="Z46" s="42">
        <v>295</v>
      </c>
      <c r="AA46" s="40">
        <f t="shared" si="13"/>
        <v>295</v>
      </c>
      <c r="AB46" s="41">
        <f>(AA46/'01.05.2024'!AA45)*100</f>
        <v>120.40816326530613</v>
      </c>
      <c r="AC46" s="39">
        <v>100</v>
      </c>
      <c r="AD46" s="39">
        <v>6</v>
      </c>
      <c r="AE46" s="57">
        <f t="shared" si="4"/>
        <v>200.33333333333334</v>
      </c>
      <c r="AF46" s="57">
        <f t="shared" si="5"/>
        <v>203.66666666666666</v>
      </c>
    </row>
    <row r="47" spans="1:32">
      <c r="A47" s="12">
        <v>40</v>
      </c>
      <c r="B47" s="84" t="s">
        <v>59</v>
      </c>
      <c r="C47" s="89">
        <v>299</v>
      </c>
      <c r="D47" s="14">
        <v>299</v>
      </c>
      <c r="E47" s="15">
        <f t="shared" si="18"/>
        <v>299</v>
      </c>
      <c r="F47" s="90" t="e">
        <f>(E47/'01.06.2024'!E46)*100</f>
        <v>#DIV/0!</v>
      </c>
      <c r="G47" s="99">
        <v>374</v>
      </c>
      <c r="H47" s="20">
        <v>374</v>
      </c>
      <c r="I47" s="20">
        <f t="shared" si="17"/>
        <v>374</v>
      </c>
      <c r="J47" s="32">
        <f>(I47/'01.05.2024'!I46)*100</f>
        <v>148.41269841269843</v>
      </c>
      <c r="K47" s="100">
        <v>100</v>
      </c>
      <c r="L47" s="99">
        <v>0</v>
      </c>
      <c r="M47" s="20">
        <v>0</v>
      </c>
      <c r="N47" s="20">
        <f t="shared" si="19"/>
        <v>0</v>
      </c>
      <c r="O47" s="111">
        <f>(N47/'01.05.2024'!N46)*100</f>
        <v>0</v>
      </c>
      <c r="P47" s="99">
        <v>295</v>
      </c>
      <c r="Q47" s="20">
        <v>365</v>
      </c>
      <c r="R47" s="20">
        <f t="shared" si="20"/>
        <v>330</v>
      </c>
      <c r="S47" s="22">
        <f>(R47/'01.05.2024'!R46)*100</f>
        <v>135.24590163934425</v>
      </c>
      <c r="T47" s="119">
        <v>100</v>
      </c>
      <c r="U47" s="117">
        <v>290</v>
      </c>
      <c r="V47" s="40">
        <v>290</v>
      </c>
      <c r="W47" s="40">
        <f t="shared" si="16"/>
        <v>290</v>
      </c>
      <c r="X47" s="41">
        <f>(W47/'01.05.2024'!W46)*100</f>
        <v>118.36734693877551</v>
      </c>
      <c r="Y47" s="81">
        <v>245</v>
      </c>
      <c r="Z47" s="42">
        <v>345</v>
      </c>
      <c r="AA47" s="40">
        <f t="shared" si="13"/>
        <v>295</v>
      </c>
      <c r="AB47" s="41">
        <f>(AA47/'01.05.2024'!AA46)*100</f>
        <v>90.769230769230774</v>
      </c>
      <c r="AC47" s="39">
        <v>100</v>
      </c>
      <c r="AD47" s="39">
        <v>5</v>
      </c>
      <c r="AE47" s="57">
        <f t="shared" si="4"/>
        <v>193.6</v>
      </c>
      <c r="AF47" s="57">
        <f t="shared" si="5"/>
        <v>207.6</v>
      </c>
    </row>
    <row r="48" spans="1:32" ht="22.2" thickBot="1">
      <c r="A48" s="12">
        <v>41</v>
      </c>
      <c r="B48" s="84" t="s">
        <v>60</v>
      </c>
      <c r="C48" s="93">
        <v>140</v>
      </c>
      <c r="D48" s="124">
        <v>140</v>
      </c>
      <c r="E48" s="95">
        <f t="shared" si="18"/>
        <v>140</v>
      </c>
      <c r="F48" s="96">
        <f>(E48/'01.06.2024'!E47)*100</f>
        <v>100</v>
      </c>
      <c r="G48" s="106">
        <v>111</v>
      </c>
      <c r="H48" s="108">
        <v>111</v>
      </c>
      <c r="I48" s="108">
        <f t="shared" si="17"/>
        <v>111</v>
      </c>
      <c r="J48" s="109">
        <f>(I48/'01.05.2024'!I47)*100</f>
        <v>84.090909090909093</v>
      </c>
      <c r="K48" s="110">
        <v>100</v>
      </c>
      <c r="L48" s="106">
        <v>0</v>
      </c>
      <c r="M48" s="108">
        <v>0</v>
      </c>
      <c r="N48" s="108">
        <f t="shared" si="19"/>
        <v>0</v>
      </c>
      <c r="O48" s="113">
        <f>(N48/'01.05.2024'!N47)*100</f>
        <v>0</v>
      </c>
      <c r="P48" s="106">
        <v>120</v>
      </c>
      <c r="Q48" s="108">
        <v>140</v>
      </c>
      <c r="R48" s="108">
        <f t="shared" si="20"/>
        <v>130</v>
      </c>
      <c r="S48" s="120">
        <f>(R48/'01.05.2024'!R47)*100</f>
        <v>92.857142857142861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 t="shared" si="4"/>
        <v>123.66666666666667</v>
      </c>
      <c r="AF48" s="57">
        <f t="shared" si="5"/>
        <v>130.33333333333334</v>
      </c>
    </row>
  </sheetData>
  <mergeCells count="10">
    <mergeCell ref="A2:Z2"/>
    <mergeCell ref="A3:Z3"/>
    <mergeCell ref="A4:A6"/>
    <mergeCell ref="B4:B6"/>
    <mergeCell ref="C4:K4"/>
    <mergeCell ref="L4:T4"/>
    <mergeCell ref="C5:F5"/>
    <mergeCell ref="G5:J5"/>
    <mergeCell ref="L5:O5"/>
    <mergeCell ref="P5:S5"/>
  </mergeCells>
  <pageMargins left="0.25" right="0.25" top="0.75" bottom="0.75" header="0.3" footer="0.3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zoomScale="70" zoomScaleNormal="70" workbookViewId="0">
      <selection activeCell="F8" sqref="F8"/>
    </sheetView>
  </sheetViews>
  <sheetFormatPr defaultColWidth="2.5546875" defaultRowHeight="14.4"/>
  <cols>
    <col min="2" max="2" width="19.6640625" customWidth="1"/>
    <col min="3" max="4" width="8.33203125" customWidth="1"/>
    <col min="5" max="5" width="7.6640625" customWidth="1"/>
    <col min="6" max="6" width="6.44140625" customWidth="1"/>
    <col min="7" max="8" width="8.33203125" customWidth="1"/>
    <col min="9" max="9" width="7.44140625" customWidth="1"/>
    <col min="10" max="10" width="10.33203125" customWidth="1"/>
    <col min="11" max="11" width="8.109375" customWidth="1"/>
    <col min="12" max="13" width="8.33203125" customWidth="1"/>
    <col min="14" max="14" width="7.5546875" customWidth="1"/>
    <col min="15" max="15" width="7.6640625" customWidth="1"/>
    <col min="16" max="17" width="8.33203125" customWidth="1"/>
    <col min="18" max="18" width="8.109375" customWidth="1"/>
    <col min="19" max="19" width="8" customWidth="1"/>
    <col min="20" max="20" width="7.109375" customWidth="1"/>
    <col min="21" max="22" width="8.33203125" customWidth="1"/>
    <col min="23" max="23" width="9.6640625" customWidth="1"/>
    <col min="24" max="24" width="9.109375" customWidth="1"/>
    <col min="25" max="26" width="8.33203125" customWidth="1"/>
    <col min="27" max="27" width="7.5546875" customWidth="1"/>
    <col min="28" max="28" width="6.5546875" customWidth="1"/>
    <col min="29" max="29" width="7.33203125" customWidth="1"/>
    <col min="30" max="30" width="6.5546875" customWidth="1"/>
    <col min="31" max="32" width="11.6640625" customWidth="1"/>
  </cols>
  <sheetData>
    <row r="1" spans="1:32"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3" t="s">
        <v>0</v>
      </c>
      <c r="Z1" s="44"/>
      <c r="AA1" s="44"/>
      <c r="AB1" s="44"/>
      <c r="AC1" s="44"/>
      <c r="AD1" s="44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44"/>
      <c r="AB2" s="44"/>
      <c r="AC2" s="1"/>
      <c r="AD2" s="1"/>
    </row>
    <row r="3" spans="1:32" ht="16.2" thickBot="1">
      <c r="A3" s="131" t="s">
        <v>78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45"/>
      <c r="AB3" s="45"/>
      <c r="AC3" s="1"/>
      <c r="AD3" s="1"/>
    </row>
    <row r="4" spans="1:32" ht="15" thickBo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29" t="s">
        <v>7</v>
      </c>
      <c r="V4" s="130"/>
      <c r="W4" s="130"/>
      <c r="X4" s="130"/>
      <c r="Y4" s="130"/>
      <c r="Z4" s="130"/>
      <c r="AA4" s="130"/>
      <c r="AB4" s="130"/>
      <c r="AC4" s="125"/>
      <c r="AD4" s="46"/>
      <c r="AE4" s="47"/>
      <c r="AF4" s="48"/>
    </row>
    <row r="5" spans="1:32" ht="61.8" thickBot="1">
      <c r="A5" s="143"/>
      <c r="B5" s="148"/>
      <c r="C5" s="145" t="s">
        <v>8</v>
      </c>
      <c r="D5" s="146"/>
      <c r="E5" s="146"/>
      <c r="F5" s="147"/>
      <c r="G5" s="145" t="s">
        <v>76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27" t="s">
        <v>12</v>
      </c>
      <c r="V5" s="127"/>
      <c r="W5" s="127"/>
      <c r="X5" s="128"/>
      <c r="Y5" s="126" t="s">
        <v>13</v>
      </c>
      <c r="Z5" s="127"/>
      <c r="AA5" s="127"/>
      <c r="AB5" s="128"/>
      <c r="AC5" s="49"/>
      <c r="AD5" s="50"/>
      <c r="AE5" s="51"/>
      <c r="AF5" s="52"/>
    </row>
    <row r="6" spans="1:32" ht="64.2" customHeight="1" thickBot="1">
      <c r="A6" s="144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2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2" ht="21.6">
      <c r="A8" s="12">
        <v>1</v>
      </c>
      <c r="B8" s="84" t="s">
        <v>19</v>
      </c>
      <c r="C8" s="89">
        <v>58</v>
      </c>
      <c r="D8" s="14">
        <v>83</v>
      </c>
      <c r="E8" s="15">
        <f t="shared" ref="E8:E20" si="0">(C8+D8)/2</f>
        <v>70.5</v>
      </c>
      <c r="F8" s="90">
        <f>(E8/'[1]01.01.2025'!E8)*100</f>
        <v>100</v>
      </c>
      <c r="G8" s="99">
        <v>79</v>
      </c>
      <c r="H8" s="20">
        <v>79</v>
      </c>
      <c r="I8" s="20">
        <f t="shared" ref="I8:I20" si="1">(G8+H8)/2</f>
        <v>79</v>
      </c>
      <c r="J8" s="32">
        <f>(I8/'[1]01.01.2025'!I8)*100</f>
        <v>136.20689655172413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(N8/'[1]01.01.2025'!N8)*100</f>
        <v>100</v>
      </c>
      <c r="P8" s="99">
        <v>65</v>
      </c>
      <c r="Q8" s="20">
        <v>85</v>
      </c>
      <c r="R8" s="20">
        <f t="shared" ref="R8:R20" si="3">(P8+Q8)/2</f>
        <v>75</v>
      </c>
      <c r="S8" s="22">
        <f>(R8/'[1]01.05.2024'!R8)*100</f>
        <v>131.00436681222706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3</v>
      </c>
      <c r="AE8" s="57">
        <f t="shared" ref="AE8:AE48" si="4">(C8+G8+L8+P8)/AD8</f>
        <v>95.666666666666671</v>
      </c>
      <c r="AF8" s="57">
        <f t="shared" ref="AF8:AF48" si="5">(D8+H8+M8+Q8)/AD8</f>
        <v>110.66666666666667</v>
      </c>
    </row>
    <row r="9" spans="1:32" ht="21.6">
      <c r="A9" s="12">
        <v>2</v>
      </c>
      <c r="B9" s="84" t="s">
        <v>21</v>
      </c>
      <c r="C9" s="89">
        <v>116</v>
      </c>
      <c r="D9" s="14">
        <v>116</v>
      </c>
      <c r="E9" s="15">
        <f t="shared" si="0"/>
        <v>116</v>
      </c>
      <c r="F9" s="90">
        <f>(E9/'[1]01.01.2025'!E9)*100</f>
        <v>100</v>
      </c>
      <c r="G9" s="99">
        <v>117</v>
      </c>
      <c r="H9" s="22">
        <v>128</v>
      </c>
      <c r="I9" s="20">
        <f t="shared" si="1"/>
        <v>122.5</v>
      </c>
      <c r="J9" s="32">
        <f>(I9/'[1]01.01.2025'!I9)*100</f>
        <v>95.62841530054645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(N9/'[1]01.01.2025'!N9)*100</f>
        <v>100</v>
      </c>
      <c r="P9" s="99">
        <v>130</v>
      </c>
      <c r="Q9" s="20">
        <v>130</v>
      </c>
      <c r="R9" s="20">
        <f t="shared" si="3"/>
        <v>130</v>
      </c>
      <c r="S9" s="22">
        <f>(R9/'[1]01.05.2024'!R9)*100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si="4"/>
        <v>115.5</v>
      </c>
      <c r="AF9" s="57">
        <f t="shared" si="5"/>
        <v>118.25</v>
      </c>
    </row>
    <row r="10" spans="1:32" ht="21.6">
      <c r="A10" s="12">
        <v>3</v>
      </c>
      <c r="B10" s="84" t="s">
        <v>70</v>
      </c>
      <c r="C10" s="89">
        <v>59</v>
      </c>
      <c r="D10" s="14">
        <v>59</v>
      </c>
      <c r="E10" s="15">
        <f t="shared" si="0"/>
        <v>59</v>
      </c>
      <c r="F10" s="90">
        <f>(E10/'[1]01.01.2025'!E10)*100</f>
        <v>101.72413793103448</v>
      </c>
      <c r="G10" s="99">
        <v>75</v>
      </c>
      <c r="H10" s="22">
        <v>101</v>
      </c>
      <c r="I10" s="20">
        <f t="shared" si="1"/>
        <v>88</v>
      </c>
      <c r="J10" s="32">
        <f>(I10/'[1]01.01.2025'!I10)*100</f>
        <v>144.26229508196721</v>
      </c>
      <c r="K10" s="100">
        <v>100</v>
      </c>
      <c r="L10" s="99">
        <v>99</v>
      </c>
      <c r="M10" s="20">
        <v>99</v>
      </c>
      <c r="N10" s="20">
        <f t="shared" si="2"/>
        <v>99</v>
      </c>
      <c r="O10" s="111">
        <f>(N10/'[1]01.01.2025'!N10)*100</f>
        <v>100</v>
      </c>
      <c r="P10" s="99">
        <v>65</v>
      </c>
      <c r="Q10" s="20">
        <v>65</v>
      </c>
      <c r="R10" s="20">
        <f t="shared" si="3"/>
        <v>65</v>
      </c>
      <c r="S10" s="22">
        <f>(R10/'[1]01.05.2024'!R10)*100</f>
        <v>76.470588235294116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74.5</v>
      </c>
      <c r="AF10" s="57">
        <f t="shared" si="5"/>
        <v>81</v>
      </c>
    </row>
    <row r="11" spans="1:32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(E11/'[1]01.01.2025'!E11)*100</f>
        <v>100</v>
      </c>
      <c r="G11" s="99">
        <v>96</v>
      </c>
      <c r="H11" s="20">
        <v>112</v>
      </c>
      <c r="I11" s="20">
        <f t="shared" si="1"/>
        <v>104</v>
      </c>
      <c r="J11" s="32">
        <f>(I11/'[1]01.01.2025'!I11)*100</f>
        <v>157.57575757575756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(N11/'[1]01.01.2025'!N11)*100</f>
        <v>100</v>
      </c>
      <c r="P11" s="99">
        <v>75</v>
      </c>
      <c r="Q11" s="20">
        <v>75</v>
      </c>
      <c r="R11" s="20">
        <f t="shared" si="3"/>
        <v>75</v>
      </c>
      <c r="S11" s="22">
        <f>(R11/'[1]01.05.2024'!R10)*100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4"/>
        <v>80</v>
      </c>
      <c r="AF11" s="57">
        <f t="shared" si="5"/>
        <v>84</v>
      </c>
    </row>
    <row r="12" spans="1:32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0">
        <f>(E12/'[1]01.01.2025'!E12)*100</f>
        <v>100</v>
      </c>
      <c r="G12" s="99">
        <v>58</v>
      </c>
      <c r="H12" s="20">
        <v>89</v>
      </c>
      <c r="I12" s="20">
        <f t="shared" si="1"/>
        <v>73.5</v>
      </c>
      <c r="J12" s="32">
        <f>(I12/'[1]01.01.2025'!I12)*100</f>
        <v>126.72413793103448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(N12/'[1]01.01.2025'!N12)*100</f>
        <v>100</v>
      </c>
      <c r="P12" s="99">
        <v>70</v>
      </c>
      <c r="Q12" s="20">
        <v>70</v>
      </c>
      <c r="R12" s="20">
        <f t="shared" si="3"/>
        <v>70</v>
      </c>
      <c r="S12" s="22">
        <f>(R12/'[1]01.05.2024'!R11)*100</f>
        <v>87.5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67.75</v>
      </c>
      <c r="AF12" s="57">
        <f t="shared" si="5"/>
        <v>75.5</v>
      </c>
    </row>
    <row r="13" spans="1:32" ht="21.6">
      <c r="A13" s="12">
        <v>6</v>
      </c>
      <c r="B13" s="84" t="s">
        <v>24</v>
      </c>
      <c r="C13" s="89">
        <v>102</v>
      </c>
      <c r="D13" s="14">
        <v>184</v>
      </c>
      <c r="E13" s="15">
        <f t="shared" si="0"/>
        <v>143</v>
      </c>
      <c r="F13" s="90">
        <f>(E13/'[1]01.01.2025'!E13)*100</f>
        <v>100</v>
      </c>
      <c r="G13" s="99">
        <v>179</v>
      </c>
      <c r="H13" s="20">
        <v>179</v>
      </c>
      <c r="I13" s="20">
        <f t="shared" si="1"/>
        <v>179</v>
      </c>
      <c r="J13" s="32">
        <f>(I13/'[1]01.01.2025'!I13)*100</f>
        <v>134.58646616541355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(N13/'[1]01.01.2025'!N13)*100</f>
        <v>100</v>
      </c>
      <c r="P13" s="99">
        <v>170</v>
      </c>
      <c r="Q13" s="20">
        <v>185</v>
      </c>
      <c r="R13" s="20">
        <f t="shared" si="3"/>
        <v>177.5</v>
      </c>
      <c r="S13" s="22">
        <f>(R13/'[1]01.05.2024'!R12)*100</f>
        <v>123.90924956369982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150</v>
      </c>
      <c r="AF13" s="57">
        <f t="shared" si="5"/>
        <v>207</v>
      </c>
    </row>
    <row r="14" spans="1:32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(E14/'[1]01.01.2025'!E14)*100</f>
        <v>100</v>
      </c>
      <c r="G14" s="99">
        <v>87</v>
      </c>
      <c r="H14" s="20">
        <v>87</v>
      </c>
      <c r="I14" s="20">
        <f t="shared" si="1"/>
        <v>87</v>
      </c>
      <c r="J14" s="32">
        <f>(I14/'[1]01.01.2025'!I14)*100</f>
        <v>98.86363636363636</v>
      </c>
      <c r="K14" s="100">
        <v>100</v>
      </c>
      <c r="L14" s="99">
        <v>99</v>
      </c>
      <c r="M14" s="20">
        <v>99</v>
      </c>
      <c r="N14" s="20">
        <f t="shared" si="2"/>
        <v>99</v>
      </c>
      <c r="O14" s="111">
        <f>(N14/'[1]01.01.2025'!N14)*100</f>
        <v>111.23595505617978</v>
      </c>
      <c r="P14" s="99">
        <v>99</v>
      </c>
      <c r="Q14" s="20">
        <v>99</v>
      </c>
      <c r="R14" s="20">
        <f t="shared" si="3"/>
        <v>99</v>
      </c>
      <c r="S14" s="22">
        <f>(R14/'[1]01.05.2024'!R13)*100</f>
        <v>111.23595505617978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93.5</v>
      </c>
      <c r="AF14" s="57">
        <f t="shared" si="5"/>
        <v>93.5</v>
      </c>
    </row>
    <row r="15" spans="1:32">
      <c r="A15" s="12">
        <v>8</v>
      </c>
      <c r="B15" s="84" t="s">
        <v>26</v>
      </c>
      <c r="C15" s="89">
        <v>25</v>
      </c>
      <c r="D15" s="14">
        <v>30</v>
      </c>
      <c r="E15" s="15">
        <f t="shared" si="0"/>
        <v>27.5</v>
      </c>
      <c r="F15" s="90">
        <f>(E15/'[1]01.01.2025'!E15)*100</f>
        <v>100</v>
      </c>
      <c r="G15" s="99">
        <v>24</v>
      </c>
      <c r="H15" s="20">
        <v>36</v>
      </c>
      <c r="I15" s="20">
        <f t="shared" si="1"/>
        <v>30</v>
      </c>
      <c r="J15" s="32">
        <f>(I15/'[1]01.01.2025'!I15)*100</f>
        <v>120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(N15/'[1]01.01.2025'!N15)*100</f>
        <v>100</v>
      </c>
      <c r="P15" s="99">
        <v>30</v>
      </c>
      <c r="Q15" s="20">
        <v>45</v>
      </c>
      <c r="R15" s="20">
        <f t="shared" si="3"/>
        <v>37.5</v>
      </c>
      <c r="S15" s="22">
        <f>(R15/'[1]01.05.2024'!R14)*100</f>
        <v>110.29411764705883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29.75</v>
      </c>
      <c r="AF15" s="57">
        <f t="shared" si="5"/>
        <v>37.75</v>
      </c>
    </row>
    <row r="16" spans="1:32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0">
        <f>(E16/'[1]01.01.2025'!E16)*100</f>
        <v>100</v>
      </c>
      <c r="G16" s="99">
        <v>910</v>
      </c>
      <c r="H16" s="22">
        <v>1840</v>
      </c>
      <c r="I16" s="22">
        <f t="shared" si="1"/>
        <v>1375</v>
      </c>
      <c r="J16" s="32">
        <f>(I16/'[1]01.01.2025'!I16)*100</f>
        <v>218.25396825396822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(N16/'[1]01.01.2025'!N16)*100</f>
        <v>100</v>
      </c>
      <c r="P16" s="99">
        <v>700</v>
      </c>
      <c r="Q16" s="20">
        <v>700</v>
      </c>
      <c r="R16" s="20">
        <f t="shared" si="3"/>
        <v>700</v>
      </c>
      <c r="S16" s="22">
        <f>(R16/'[1]01.05.2024'!R15)*100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802.5</v>
      </c>
      <c r="AF16" s="57">
        <f t="shared" si="5"/>
        <v>1035</v>
      </c>
    </row>
    <row r="17" spans="1:32">
      <c r="A17" s="12">
        <v>10</v>
      </c>
      <c r="B17" s="84" t="s">
        <v>28</v>
      </c>
      <c r="C17" s="89">
        <v>0</v>
      </c>
      <c r="D17" s="14">
        <v>0</v>
      </c>
      <c r="E17" s="15">
        <f t="shared" si="0"/>
        <v>0</v>
      </c>
      <c r="F17" s="90" t="e">
        <f>(E17/'[1]01.01.2025'!E17)*100</f>
        <v>#DIV/0!</v>
      </c>
      <c r="G17" s="99">
        <v>0</v>
      </c>
      <c r="H17" s="20">
        <v>0</v>
      </c>
      <c r="I17" s="20">
        <f t="shared" si="1"/>
        <v>0</v>
      </c>
      <c r="J17" s="32" t="e">
        <f>(I17/'[1]01.01.2025'!I17)*100</f>
        <v>#DIV/0!</v>
      </c>
      <c r="K17" s="100">
        <v>0</v>
      </c>
      <c r="L17" s="112">
        <v>139</v>
      </c>
      <c r="M17" s="34">
        <v>139</v>
      </c>
      <c r="N17" s="20">
        <f t="shared" si="2"/>
        <v>139</v>
      </c>
      <c r="O17" s="111">
        <f>(N17/'[1]01.01.2025'!N17)*100</f>
        <v>106.92307692307692</v>
      </c>
      <c r="P17" s="99">
        <v>100</v>
      </c>
      <c r="Q17" s="20">
        <v>100</v>
      </c>
      <c r="R17" s="20">
        <f t="shared" si="3"/>
        <v>100</v>
      </c>
      <c r="S17" s="22">
        <f>(R17/'[1]01.05.2024'!R16)*100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2</v>
      </c>
      <c r="AE17" s="57">
        <f t="shared" si="4"/>
        <v>119.5</v>
      </c>
      <c r="AF17" s="57">
        <f t="shared" si="5"/>
        <v>119.5</v>
      </c>
    </row>
    <row r="18" spans="1:32" ht="21.6">
      <c r="A18" s="12">
        <v>11</v>
      </c>
      <c r="B18" s="84" t="s">
        <v>29</v>
      </c>
      <c r="C18" s="89">
        <v>354</v>
      </c>
      <c r="D18" s="14">
        <v>647</v>
      </c>
      <c r="E18" s="14">
        <f t="shared" si="0"/>
        <v>500.5</v>
      </c>
      <c r="F18" s="90">
        <f>(E18/'[1]01.01.2025'!E18)*100</f>
        <v>100</v>
      </c>
      <c r="G18" s="99">
        <v>646</v>
      </c>
      <c r="H18" s="20">
        <v>646</v>
      </c>
      <c r="I18" s="20">
        <f t="shared" si="1"/>
        <v>646</v>
      </c>
      <c r="J18" s="32">
        <f>(I18/'[1]01.01.2025'!I18)*100</f>
        <v>146.81818181818181</v>
      </c>
      <c r="K18" s="100">
        <v>100</v>
      </c>
      <c r="L18" s="99">
        <v>0</v>
      </c>
      <c r="M18" s="20">
        <v>0</v>
      </c>
      <c r="N18" s="20">
        <f t="shared" si="2"/>
        <v>0</v>
      </c>
      <c r="O18" s="111" t="e">
        <f>(N18/'[1]01.01.2025'!N18)*100</f>
        <v>#DIV/0!</v>
      </c>
      <c r="P18" s="99">
        <v>335</v>
      </c>
      <c r="Q18" s="20">
        <v>555</v>
      </c>
      <c r="R18" s="20">
        <f t="shared" si="3"/>
        <v>445</v>
      </c>
      <c r="S18" s="22">
        <f>(R18/'[1]01.05.2024'!R17)*100</f>
        <v>87.857847976307994</v>
      </c>
      <c r="T18" s="119">
        <v>50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3</v>
      </c>
      <c r="AE18" s="57">
        <f t="shared" si="4"/>
        <v>445</v>
      </c>
      <c r="AF18" s="57">
        <f t="shared" si="5"/>
        <v>616</v>
      </c>
    </row>
    <row r="19" spans="1:32" ht="21.6">
      <c r="A19" s="12">
        <v>12</v>
      </c>
      <c r="B19" s="84" t="s">
        <v>30</v>
      </c>
      <c r="C19" s="89">
        <v>458</v>
      </c>
      <c r="D19" s="14">
        <v>549</v>
      </c>
      <c r="E19" s="15">
        <f t="shared" si="0"/>
        <v>503.5</v>
      </c>
      <c r="F19" s="90">
        <f>(E19/'[1]01.01.2025'!E19)*100</f>
        <v>100</v>
      </c>
      <c r="G19" s="99">
        <v>548</v>
      </c>
      <c r="H19" s="20">
        <v>548</v>
      </c>
      <c r="I19" s="20">
        <f t="shared" si="1"/>
        <v>548</v>
      </c>
      <c r="J19" s="32">
        <f>(I19/'[1]01.01.2025'!I19)*100</f>
        <v>148.50948509485096</v>
      </c>
      <c r="K19" s="100">
        <v>100</v>
      </c>
      <c r="L19" s="101">
        <v>747</v>
      </c>
      <c r="M19" s="22">
        <v>747</v>
      </c>
      <c r="N19" s="22">
        <f t="shared" si="2"/>
        <v>747</v>
      </c>
      <c r="O19" s="111">
        <f>(N19/'[1]01.01.2025'!N19)*100</f>
        <v>149.69939879759519</v>
      </c>
      <c r="P19" s="99">
        <v>475</v>
      </c>
      <c r="Q19" s="20">
        <v>1195</v>
      </c>
      <c r="R19" s="20">
        <f t="shared" si="3"/>
        <v>835</v>
      </c>
      <c r="S19" s="22">
        <f>(R19/'[1]01.05.2024'!R18)*100</f>
        <v>156.60165041260314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4</v>
      </c>
      <c r="AE19" s="57">
        <f t="shared" si="4"/>
        <v>557</v>
      </c>
      <c r="AF19" s="57">
        <f t="shared" si="5"/>
        <v>759.75</v>
      </c>
    </row>
    <row r="20" spans="1:32" ht="21.6">
      <c r="A20" s="12">
        <v>13</v>
      </c>
      <c r="B20" s="84" t="s">
        <v>31</v>
      </c>
      <c r="C20" s="92">
        <v>1315</v>
      </c>
      <c r="D20" s="21">
        <v>1445</v>
      </c>
      <c r="E20" s="23">
        <f t="shared" si="0"/>
        <v>1380</v>
      </c>
      <c r="F20" s="90">
        <f>(E20/'[1]01.01.2025'!E20)*100</f>
        <v>100</v>
      </c>
      <c r="G20" s="101">
        <v>1158</v>
      </c>
      <c r="H20" s="22">
        <v>1158</v>
      </c>
      <c r="I20" s="22">
        <f t="shared" si="1"/>
        <v>1158</v>
      </c>
      <c r="J20" s="32" t="e">
        <f>(I20/'[1]01.01.2025'!I20)*100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(N20/'[1]01.01.2025'!N20)*100</f>
        <v>#VALUE!</v>
      </c>
      <c r="P20" s="99">
        <v>1212</v>
      </c>
      <c r="Q20" s="20">
        <v>1617</v>
      </c>
      <c r="R20" s="20">
        <f t="shared" si="3"/>
        <v>1414.5</v>
      </c>
      <c r="S20" s="22" t="e">
        <f>(R20/'[1]01.05.2024'!R19)*100</f>
        <v>#DIV/0!</v>
      </c>
      <c r="T20" s="119">
        <v>50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2</v>
      </c>
      <c r="AE20" s="57">
        <f t="shared" si="4"/>
        <v>1842.5</v>
      </c>
      <c r="AF20" s="57">
        <f t="shared" si="5"/>
        <v>2110</v>
      </c>
    </row>
    <row r="21" spans="1:32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(E21/'[1]01.01.2025'!E21)*100</f>
        <v>#VALUE!</v>
      </c>
      <c r="G21" s="99" t="s">
        <v>20</v>
      </c>
      <c r="H21" s="20" t="s">
        <v>20</v>
      </c>
      <c r="I21" s="20" t="s">
        <v>20</v>
      </c>
      <c r="J21" s="32" t="e">
        <f>(I21/'[1]01.01.2025'!I21)*100</f>
        <v>#VALUE!</v>
      </c>
      <c r="K21" s="100">
        <v>0</v>
      </c>
      <c r="L21" s="99" t="s">
        <v>20</v>
      </c>
      <c r="M21" s="20">
        <v>0</v>
      </c>
      <c r="N21" s="20" t="s">
        <v>20</v>
      </c>
      <c r="O21" s="111" t="e">
        <f>(N21/'[1]01.01.2025'!N21)*100</f>
        <v>#VALUE!</v>
      </c>
      <c r="P21" s="99" t="s">
        <v>20</v>
      </c>
      <c r="Q21" s="20">
        <v>0</v>
      </c>
      <c r="R21" s="20" t="s">
        <v>20</v>
      </c>
      <c r="S21" s="22" t="e">
        <f>(R21/'[1]01.05.2024'!R20)*100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 t="e">
        <f t="shared" si="5"/>
        <v>#VALUE!</v>
      </c>
    </row>
    <row r="22" spans="1:32">
      <c r="A22" s="12">
        <v>15</v>
      </c>
      <c r="B22" s="84" t="s">
        <v>33</v>
      </c>
      <c r="C22" s="89" t="s">
        <v>20</v>
      </c>
      <c r="D22" s="14"/>
      <c r="E22" s="15" t="e">
        <f t="shared" ref="E22:E25" si="6">(C22+D22)/2</f>
        <v>#VALUE!</v>
      </c>
      <c r="F22" s="90" t="e">
        <f>(E22/'[1]01.01.2025'!E22)*100</f>
        <v>#VALUE!</v>
      </c>
      <c r="G22" s="99">
        <v>569</v>
      </c>
      <c r="H22" s="20">
        <v>569</v>
      </c>
      <c r="I22" s="20">
        <v>569</v>
      </c>
      <c r="J22" s="32" t="e">
        <f>(I22/'[1]01.01.2025'!I22)*100</f>
        <v>#VALUE!</v>
      </c>
      <c r="K22" s="100">
        <v>50</v>
      </c>
      <c r="L22" s="99" t="s">
        <v>34</v>
      </c>
      <c r="M22" s="20">
        <v>0</v>
      </c>
      <c r="N22" s="20" t="s">
        <v>20</v>
      </c>
      <c r="O22" s="111" t="e">
        <f>(N22/'[1]01.01.2025'!N22)*100</f>
        <v>#VALUE!</v>
      </c>
      <c r="P22" s="99" t="s">
        <v>20</v>
      </c>
      <c r="Q22" s="20">
        <v>0</v>
      </c>
      <c r="R22" s="20" t="s">
        <v>20</v>
      </c>
      <c r="S22" s="22" t="e">
        <f>(R22/'[1]01.05.2024'!R21)*100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>
        <f t="shared" si="5"/>
        <v>142.25</v>
      </c>
    </row>
    <row r="23" spans="1:32">
      <c r="A23" s="12">
        <v>16</v>
      </c>
      <c r="B23" s="84" t="s">
        <v>35</v>
      </c>
      <c r="C23" s="89">
        <v>250</v>
      </c>
      <c r="D23" s="14">
        <v>250</v>
      </c>
      <c r="E23" s="15">
        <f t="shared" si="6"/>
        <v>250</v>
      </c>
      <c r="F23" s="90">
        <f>(E23/'[1]01.01.2025'!E23)*100</f>
        <v>100</v>
      </c>
      <c r="G23" s="102">
        <v>263</v>
      </c>
      <c r="H23" s="62">
        <v>263</v>
      </c>
      <c r="I23" s="20">
        <f t="shared" ref="I23:I48" si="7">(G23+H23)/2</f>
        <v>263</v>
      </c>
      <c r="J23" s="32" t="e">
        <f>(I23/'[1]01.01.2025'!I23)*100</f>
        <v>#DIV/0!</v>
      </c>
      <c r="K23" s="100">
        <v>100</v>
      </c>
      <c r="L23" s="99">
        <v>0</v>
      </c>
      <c r="M23" s="20">
        <v>0</v>
      </c>
      <c r="N23" s="20"/>
      <c r="O23" s="111" t="e">
        <f>(N23/'[1]01.01.2025'!N23)*100</f>
        <v>#DIV/0!</v>
      </c>
      <c r="P23" s="99">
        <v>315</v>
      </c>
      <c r="Q23" s="20">
        <v>315</v>
      </c>
      <c r="R23" s="20">
        <f t="shared" ref="R23:R44" si="8">(P23+Q23)/2</f>
        <v>315</v>
      </c>
      <c r="S23" s="22">
        <f>(R23/'[1]01.05.2024'!R22)*100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2</v>
      </c>
      <c r="AE23" s="57">
        <f t="shared" si="4"/>
        <v>414</v>
      </c>
      <c r="AF23" s="57">
        <f t="shared" si="5"/>
        <v>414</v>
      </c>
    </row>
    <row r="24" spans="1:32">
      <c r="A24" s="12">
        <v>17</v>
      </c>
      <c r="B24" s="84" t="s">
        <v>36</v>
      </c>
      <c r="C24" s="89">
        <v>489</v>
      </c>
      <c r="D24" s="25">
        <v>1501</v>
      </c>
      <c r="E24" s="15">
        <f t="shared" si="6"/>
        <v>995</v>
      </c>
      <c r="F24" s="90">
        <f>(E24/'[1]01.01.2025'!E24)*100</f>
        <v>122.76372609500308</v>
      </c>
      <c r="G24" s="103">
        <v>349</v>
      </c>
      <c r="H24" s="63">
        <v>455</v>
      </c>
      <c r="I24" s="20">
        <f t="shared" si="7"/>
        <v>402</v>
      </c>
      <c r="J24" s="32">
        <f>(I24/'[1]01.01.2025'!I24)*100</f>
        <v>196.09756097560975</v>
      </c>
      <c r="K24" s="104">
        <v>100</v>
      </c>
      <c r="L24" s="99">
        <v>260</v>
      </c>
      <c r="M24" s="20">
        <v>1500</v>
      </c>
      <c r="N24" s="20">
        <f t="shared" ref="N24:N32" si="9">(L24+M24)/2</f>
        <v>880</v>
      </c>
      <c r="O24" s="111">
        <f>(N24/'[1]01.01.2025'!N24)*100</f>
        <v>100</v>
      </c>
      <c r="P24" s="99">
        <v>120</v>
      </c>
      <c r="Q24" s="20">
        <v>1550</v>
      </c>
      <c r="R24" s="20">
        <f t="shared" si="8"/>
        <v>835</v>
      </c>
      <c r="S24" s="22">
        <f>(R24/'[1]01.05.2024'!R23)*100</f>
        <v>402.40963855421688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4"/>
        <v>304.5</v>
      </c>
      <c r="AF24" s="57">
        <f t="shared" si="5"/>
        <v>1251.5</v>
      </c>
    </row>
    <row r="25" spans="1:32">
      <c r="A25" s="12">
        <v>18</v>
      </c>
      <c r="B25" s="84" t="s">
        <v>37</v>
      </c>
      <c r="C25" s="89">
        <v>0</v>
      </c>
      <c r="D25" s="14">
        <v>0</v>
      </c>
      <c r="E25" s="15">
        <f t="shared" si="6"/>
        <v>0</v>
      </c>
      <c r="F25" s="90" t="e">
        <f>(E25/'[1]01.01.2025'!E25)*100</f>
        <v>#DIV/0!</v>
      </c>
      <c r="G25" s="99">
        <v>489</v>
      </c>
      <c r="H25" s="20">
        <v>1815</v>
      </c>
      <c r="I25" s="20">
        <f t="shared" si="7"/>
        <v>1152</v>
      </c>
      <c r="J25" s="32">
        <f>(I25/'[1]01.01.2025'!I25)*100</f>
        <v>105.88235294117648</v>
      </c>
      <c r="K25" s="100">
        <v>50</v>
      </c>
      <c r="L25" s="99">
        <v>0</v>
      </c>
      <c r="M25" s="20">
        <v>0</v>
      </c>
      <c r="N25" s="20">
        <f t="shared" si="9"/>
        <v>0</v>
      </c>
      <c r="O25" s="111" t="e">
        <f>(N25/'[1]01.01.2025'!N25)*100</f>
        <v>#DIV/0!</v>
      </c>
      <c r="P25" s="99">
        <v>435</v>
      </c>
      <c r="Q25" s="20">
        <v>2165</v>
      </c>
      <c r="R25" s="20">
        <f t="shared" si="8"/>
        <v>1300</v>
      </c>
      <c r="S25" s="22" t="e">
        <f>(R25/'[1]01.05.2024'!R24)*100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3</v>
      </c>
      <c r="AE25" s="57">
        <f t="shared" si="4"/>
        <v>308</v>
      </c>
      <c r="AF25" s="57">
        <f t="shared" si="5"/>
        <v>1326.6666666666667</v>
      </c>
    </row>
    <row r="26" spans="1:32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(E26/'[1]01.01.2025'!E26)*100</f>
        <v>#VALUE!</v>
      </c>
      <c r="G26" s="99">
        <v>498</v>
      </c>
      <c r="H26" s="20">
        <v>498</v>
      </c>
      <c r="I26" s="20">
        <f t="shared" si="7"/>
        <v>498</v>
      </c>
      <c r="J26" s="32">
        <f>(I26/'[1]01.01.2025'!I26)*100</f>
        <v>131.74603174603175</v>
      </c>
      <c r="K26" s="100">
        <v>50</v>
      </c>
      <c r="L26" s="99">
        <v>0</v>
      </c>
      <c r="M26" s="20">
        <v>0</v>
      </c>
      <c r="N26" s="20">
        <f t="shared" si="9"/>
        <v>0</v>
      </c>
      <c r="O26" s="111" t="e">
        <f>(N26/'[1]01.01.2025'!N26)*100</f>
        <v>#DIV/0!</v>
      </c>
      <c r="P26" s="99">
        <v>0</v>
      </c>
      <c r="Q26" s="20">
        <v>0</v>
      </c>
      <c r="R26" s="20">
        <f t="shared" si="8"/>
        <v>0</v>
      </c>
      <c r="S26" s="22" t="e">
        <f>(R26/'[1]01.05.2024'!R25)*100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1</v>
      </c>
      <c r="AE26" s="57">
        <f t="shared" si="4"/>
        <v>498</v>
      </c>
      <c r="AF26" s="57">
        <f t="shared" si="5"/>
        <v>498</v>
      </c>
    </row>
    <row r="27" spans="1:32">
      <c r="A27" s="12">
        <v>20</v>
      </c>
      <c r="B27" s="84" t="s">
        <v>39</v>
      </c>
      <c r="C27" s="89">
        <v>53</v>
      </c>
      <c r="D27" s="14">
        <v>260</v>
      </c>
      <c r="E27" s="15">
        <f t="shared" ref="E27:E38" si="10">(C27+D27)/2</f>
        <v>156.5</v>
      </c>
      <c r="F27" s="90">
        <f>(E27/'[1]01.01.2025'!E27)*100</f>
        <v>100</v>
      </c>
      <c r="G27" s="99">
        <v>90</v>
      </c>
      <c r="H27" s="20">
        <v>138</v>
      </c>
      <c r="I27" s="20">
        <f t="shared" si="7"/>
        <v>114</v>
      </c>
      <c r="J27" s="32">
        <f>(I27/'[1]01.01.2025'!I27)*100</f>
        <v>92.307692307692307</v>
      </c>
      <c r="K27" s="100">
        <v>100</v>
      </c>
      <c r="L27" s="99">
        <v>105</v>
      </c>
      <c r="M27" s="22">
        <v>159</v>
      </c>
      <c r="N27" s="22">
        <f t="shared" si="9"/>
        <v>132</v>
      </c>
      <c r="O27" s="111">
        <f>(N27/'[1]01.01.2025'!N27)*100</f>
        <v>100</v>
      </c>
      <c r="P27" s="99">
        <v>55</v>
      </c>
      <c r="Q27" s="20">
        <v>226</v>
      </c>
      <c r="R27" s="20">
        <f t="shared" si="8"/>
        <v>140.5</v>
      </c>
      <c r="S27" s="22">
        <f>(R27/'[1]01.05.2024'!R26)*100</f>
        <v>56.859571023876974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75.75</v>
      </c>
      <c r="AF27" s="57">
        <f t="shared" si="5"/>
        <v>195.75</v>
      </c>
    </row>
    <row r="28" spans="1:32" ht="21.6">
      <c r="A28" s="12">
        <v>21</v>
      </c>
      <c r="B28" s="84" t="s">
        <v>40</v>
      </c>
      <c r="C28" s="89">
        <v>102</v>
      </c>
      <c r="D28" s="14">
        <v>102</v>
      </c>
      <c r="E28" s="15">
        <f t="shared" si="10"/>
        <v>102</v>
      </c>
      <c r="F28" s="90">
        <f>(E28/'[1]01.01.2025'!E28)*100</f>
        <v>100</v>
      </c>
      <c r="G28" s="99">
        <v>66</v>
      </c>
      <c r="H28" s="20">
        <v>100</v>
      </c>
      <c r="I28" s="20">
        <f t="shared" si="7"/>
        <v>83</v>
      </c>
      <c r="J28" s="32">
        <f>(I28/'[1]01.01.2025'!I28)*100</f>
        <v>86.458333333333343</v>
      </c>
      <c r="K28" s="100">
        <v>100</v>
      </c>
      <c r="L28" s="99">
        <v>102</v>
      </c>
      <c r="M28" s="20">
        <v>102</v>
      </c>
      <c r="N28" s="20">
        <f t="shared" si="9"/>
        <v>102</v>
      </c>
      <c r="O28" s="111">
        <f>(N28/'[1]01.01.2025'!N28)*100</f>
        <v>100</v>
      </c>
      <c r="P28" s="99">
        <v>100</v>
      </c>
      <c r="Q28" s="20">
        <v>100</v>
      </c>
      <c r="R28" s="20">
        <f t="shared" si="8"/>
        <v>100</v>
      </c>
      <c r="S28" s="22">
        <f>(R28/'[1]01.05.2024'!R27)*100</f>
        <v>116.27906976744187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92.5</v>
      </c>
      <c r="AF28" s="57">
        <f t="shared" si="5"/>
        <v>101</v>
      </c>
    </row>
    <row r="29" spans="1:32" ht="21.6">
      <c r="A29" s="12">
        <v>22</v>
      </c>
      <c r="B29" s="84" t="s">
        <v>41</v>
      </c>
      <c r="C29" s="89">
        <v>92</v>
      </c>
      <c r="D29" s="14">
        <v>92</v>
      </c>
      <c r="E29" s="15">
        <f t="shared" si="10"/>
        <v>92</v>
      </c>
      <c r="F29" s="90">
        <f>(E29/'[1]01.01.2025'!E29)*100</f>
        <v>100</v>
      </c>
      <c r="G29" s="99">
        <v>86</v>
      </c>
      <c r="H29" s="20">
        <v>100</v>
      </c>
      <c r="I29" s="20">
        <f t="shared" si="7"/>
        <v>93</v>
      </c>
      <c r="J29" s="32">
        <f>(I29/'[1]01.01.2025'!I29)*100</f>
        <v>81.578947368421055</v>
      </c>
      <c r="K29" s="100">
        <v>100</v>
      </c>
      <c r="L29" s="99">
        <v>92</v>
      </c>
      <c r="M29" s="20">
        <v>92</v>
      </c>
      <c r="N29" s="20">
        <f t="shared" si="9"/>
        <v>92</v>
      </c>
      <c r="O29" s="111">
        <f>(N29/'[1]01.01.2025'!N29)*100</f>
        <v>100</v>
      </c>
      <c r="P29" s="99">
        <v>92</v>
      </c>
      <c r="Q29" s="20">
        <v>92</v>
      </c>
      <c r="R29" s="20">
        <f t="shared" si="8"/>
        <v>92</v>
      </c>
      <c r="S29" s="22">
        <f>(R29/'[1]01.05.2024'!R28)*100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4</v>
      </c>
      <c r="AE29" s="57">
        <f t="shared" si="4"/>
        <v>90.5</v>
      </c>
      <c r="AF29" s="57">
        <f t="shared" si="5"/>
        <v>94</v>
      </c>
    </row>
    <row r="30" spans="1:32" ht="21.6">
      <c r="A30" s="12">
        <v>23</v>
      </c>
      <c r="B30" s="84" t="s">
        <v>42</v>
      </c>
      <c r="C30" s="89">
        <v>121</v>
      </c>
      <c r="D30" s="14">
        <v>121</v>
      </c>
      <c r="E30" s="15">
        <f t="shared" si="10"/>
        <v>121</v>
      </c>
      <c r="F30" s="90">
        <f>(E30/'[1]01.01.2025'!E30)*100</f>
        <v>100</v>
      </c>
      <c r="G30" s="99">
        <v>95</v>
      </c>
      <c r="H30" s="20">
        <v>95</v>
      </c>
      <c r="I30" s="20">
        <f t="shared" si="7"/>
        <v>95</v>
      </c>
      <c r="J30" s="32">
        <f>(I30/'[1]01.01.2025'!I30)*100</f>
        <v>76</v>
      </c>
      <c r="K30" s="100">
        <v>100</v>
      </c>
      <c r="L30" s="99">
        <v>110</v>
      </c>
      <c r="M30" s="20">
        <v>110</v>
      </c>
      <c r="N30" s="20">
        <f t="shared" si="9"/>
        <v>110</v>
      </c>
      <c r="O30" s="111">
        <f>(N30/'[1]01.01.2025'!N30)*100</f>
        <v>100</v>
      </c>
      <c r="P30" s="99">
        <v>130</v>
      </c>
      <c r="Q30" s="20">
        <v>130</v>
      </c>
      <c r="R30" s="20">
        <f t="shared" si="8"/>
        <v>130</v>
      </c>
      <c r="S30" s="22">
        <f>(R30/'[1]01.05.2024'!R29)*100</f>
        <v>123.98664759179781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114</v>
      </c>
      <c r="AF30" s="57">
        <f t="shared" si="5"/>
        <v>114</v>
      </c>
    </row>
    <row r="31" spans="1:32">
      <c r="A31" s="12">
        <v>24</v>
      </c>
      <c r="B31" s="84" t="s">
        <v>43</v>
      </c>
      <c r="C31" s="89">
        <v>0</v>
      </c>
      <c r="D31" s="14">
        <v>0</v>
      </c>
      <c r="E31" s="15">
        <f t="shared" si="10"/>
        <v>0</v>
      </c>
      <c r="F31" s="90" t="e">
        <f>(E31/'[1]01.01.2025'!E31)*100</f>
        <v>#DIV/0!</v>
      </c>
      <c r="G31" s="99">
        <v>996</v>
      </c>
      <c r="H31" s="20">
        <v>996</v>
      </c>
      <c r="I31" s="20">
        <f t="shared" si="7"/>
        <v>996</v>
      </c>
      <c r="J31" s="32">
        <f>(I31/'[1]01.01.2025'!I31)*100</f>
        <v>168.81355932203391</v>
      </c>
      <c r="K31" s="100">
        <v>50</v>
      </c>
      <c r="L31" s="99">
        <v>0</v>
      </c>
      <c r="M31" s="20">
        <v>0</v>
      </c>
      <c r="N31" s="20">
        <f t="shared" si="9"/>
        <v>0</v>
      </c>
      <c r="O31" s="111" t="e">
        <f>(N31/'[1]01.01.2025'!N31)*100</f>
        <v>#DIV/0!</v>
      </c>
      <c r="P31" s="99">
        <v>400</v>
      </c>
      <c r="Q31" s="20">
        <v>750</v>
      </c>
      <c r="R31" s="20">
        <f t="shared" si="8"/>
        <v>575</v>
      </c>
      <c r="S31" s="22">
        <f>(R31/'[1]01.05.2024'!R30)*100</f>
        <v>128.49162011173186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2</v>
      </c>
      <c r="AE31" s="57">
        <f t="shared" si="4"/>
        <v>698</v>
      </c>
      <c r="AF31" s="57">
        <f t="shared" si="5"/>
        <v>873</v>
      </c>
    </row>
    <row r="32" spans="1:32" ht="21.6">
      <c r="A32" s="12">
        <v>25</v>
      </c>
      <c r="B32" s="84" t="s">
        <v>44</v>
      </c>
      <c r="C32" s="92">
        <v>1411</v>
      </c>
      <c r="D32" s="21">
        <v>1411</v>
      </c>
      <c r="E32" s="27">
        <f t="shared" si="10"/>
        <v>1411</v>
      </c>
      <c r="F32" s="90">
        <f>(E32/'[1]01.01.2025'!E32)*100</f>
        <v>100</v>
      </c>
      <c r="G32" s="105">
        <v>1737.46</v>
      </c>
      <c r="H32" s="22">
        <v>1737.46</v>
      </c>
      <c r="I32" s="22">
        <f t="shared" si="7"/>
        <v>1737.46</v>
      </c>
      <c r="J32" s="32">
        <f>(I32/'[1]01.01.2025'!I32)*100</f>
        <v>132.02583586626139</v>
      </c>
      <c r="K32" s="100">
        <v>100</v>
      </c>
      <c r="L32" s="99">
        <v>1444</v>
      </c>
      <c r="M32" s="20">
        <v>1444</v>
      </c>
      <c r="N32" s="20">
        <f t="shared" si="9"/>
        <v>1444</v>
      </c>
      <c r="O32" s="111">
        <f>(N32/'[1]01.01.2025'!N32)*100</f>
        <v>100</v>
      </c>
      <c r="P32" s="105">
        <v>1388</v>
      </c>
      <c r="Q32" s="36">
        <v>1388</v>
      </c>
      <c r="R32" s="20">
        <f t="shared" si="8"/>
        <v>1388</v>
      </c>
      <c r="S32" s="22">
        <f>(R32/'[1]01.05.2024'!R31)*100</f>
        <v>125.23684922854824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4</v>
      </c>
      <c r="AE32" s="57">
        <f t="shared" si="4"/>
        <v>1495.115</v>
      </c>
      <c r="AF32" s="57">
        <f t="shared" si="5"/>
        <v>1495.115</v>
      </c>
    </row>
    <row r="33" spans="1:32">
      <c r="A33" s="12">
        <v>26</v>
      </c>
      <c r="B33" s="84" t="s">
        <v>45</v>
      </c>
      <c r="C33" s="89">
        <v>124</v>
      </c>
      <c r="D33" s="14">
        <v>124</v>
      </c>
      <c r="E33" s="15">
        <f t="shared" si="10"/>
        <v>124</v>
      </c>
      <c r="F33" s="90">
        <f>(E33/'[1]01.01.2025'!E33)*100</f>
        <v>98.412698412698404</v>
      </c>
      <c r="G33" s="99">
        <v>138</v>
      </c>
      <c r="H33" s="20">
        <v>138</v>
      </c>
      <c r="I33" s="20">
        <f t="shared" si="7"/>
        <v>138</v>
      </c>
      <c r="J33" s="32">
        <f>(I33/'[1]01.01.2025'!I33)*100</f>
        <v>105.34351145038168</v>
      </c>
      <c r="K33" s="100">
        <v>100</v>
      </c>
      <c r="L33" s="99">
        <v>0</v>
      </c>
      <c r="M33" s="20">
        <v>0</v>
      </c>
      <c r="N33" s="20" t="s">
        <v>34</v>
      </c>
      <c r="O33" s="111" t="e">
        <f>(N33/'[1]01.01.2025'!N33)*100</f>
        <v>#VALUE!</v>
      </c>
      <c r="P33" s="99">
        <v>125</v>
      </c>
      <c r="Q33" s="20">
        <v>125</v>
      </c>
      <c r="R33" s="20">
        <f t="shared" si="8"/>
        <v>125</v>
      </c>
      <c r="S33" s="22">
        <f>(R33/'[1]01.05.2024'!R32)*100</f>
        <v>113.63636363636364</v>
      </c>
      <c r="T33" s="119">
        <v>50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3</v>
      </c>
      <c r="AE33" s="57">
        <f t="shared" si="4"/>
        <v>129</v>
      </c>
      <c r="AF33" s="57">
        <f t="shared" si="5"/>
        <v>129</v>
      </c>
    </row>
    <row r="34" spans="1:32">
      <c r="A34" s="12">
        <v>27</v>
      </c>
      <c r="B34" s="84" t="s">
        <v>46</v>
      </c>
      <c r="C34" s="89">
        <v>410</v>
      </c>
      <c r="D34" s="14">
        <v>490</v>
      </c>
      <c r="E34" s="15">
        <f t="shared" si="10"/>
        <v>450</v>
      </c>
      <c r="F34" s="90">
        <f>(E34/'[1]01.01.2025'!E34)*100</f>
        <v>100</v>
      </c>
      <c r="G34" s="99">
        <v>416.66</v>
      </c>
      <c r="H34" s="20">
        <v>416.66</v>
      </c>
      <c r="I34" s="20">
        <f t="shared" si="7"/>
        <v>416.66</v>
      </c>
      <c r="J34" s="32">
        <f>(I34/'[1]01.01.2025'!I34)*100</f>
        <v>90.381778741865517</v>
      </c>
      <c r="K34" s="100">
        <v>100</v>
      </c>
      <c r="L34" s="99">
        <v>0</v>
      </c>
      <c r="M34" s="20">
        <v>0</v>
      </c>
      <c r="N34" s="20">
        <f t="shared" ref="N34:N38" si="11">(L34+M34)/2</f>
        <v>0</v>
      </c>
      <c r="O34" s="111" t="e">
        <f>(N34/'[1]01.01.2025'!N34)*100</f>
        <v>#DIV/0!</v>
      </c>
      <c r="P34" s="99">
        <v>500</v>
      </c>
      <c r="Q34" s="20">
        <v>500</v>
      </c>
      <c r="R34" s="20">
        <f t="shared" si="8"/>
        <v>500</v>
      </c>
      <c r="S34" s="22">
        <f>(R34/'[1]01.05.2024'!R33)*100</f>
        <v>168.52039096730704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 t="shared" si="4"/>
        <v>442.22</v>
      </c>
      <c r="AF34" s="57">
        <f t="shared" si="5"/>
        <v>468.88666666666671</v>
      </c>
    </row>
    <row r="35" spans="1:32" ht="21.6">
      <c r="A35" s="12">
        <v>28</v>
      </c>
      <c r="B35" s="84" t="s">
        <v>47</v>
      </c>
      <c r="C35" s="89">
        <v>1125</v>
      </c>
      <c r="D35" s="14">
        <v>1125</v>
      </c>
      <c r="E35" s="15">
        <f t="shared" si="10"/>
        <v>1125</v>
      </c>
      <c r="F35" s="90">
        <f>(E35/'[1]01.01.2025'!E35)*100</f>
        <v>133.6104513064133</v>
      </c>
      <c r="G35" s="101">
        <v>815</v>
      </c>
      <c r="H35" s="22">
        <v>1150</v>
      </c>
      <c r="I35" s="22">
        <f t="shared" si="7"/>
        <v>982.5</v>
      </c>
      <c r="J35" s="32">
        <f>(I35/'[1]01.01.2025'!I35)*100</f>
        <v>166.24365482233503</v>
      </c>
      <c r="K35" s="100">
        <v>100</v>
      </c>
      <c r="L35" s="99">
        <v>0</v>
      </c>
      <c r="M35" s="22">
        <v>0</v>
      </c>
      <c r="N35" s="20">
        <f t="shared" si="11"/>
        <v>0</v>
      </c>
      <c r="O35" s="111" t="e">
        <f>(N35/'[1]01.01.2025'!N35)*100</f>
        <v>#DIV/0!</v>
      </c>
      <c r="P35" s="101">
        <v>1025</v>
      </c>
      <c r="Q35" s="20">
        <v>1025</v>
      </c>
      <c r="R35" s="20">
        <f t="shared" si="8"/>
        <v>1025</v>
      </c>
      <c r="S35" s="22">
        <f>(R35/'[1]01.05.2024'!R34)*100</f>
        <v>145.8036984352774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 t="shared" si="4"/>
        <v>988.33333333333337</v>
      </c>
      <c r="AF35" s="57">
        <f t="shared" si="5"/>
        <v>1100</v>
      </c>
    </row>
    <row r="36" spans="1:32">
      <c r="A36" s="12">
        <v>29</v>
      </c>
      <c r="B36" s="84" t="s">
        <v>48</v>
      </c>
      <c r="C36" s="89">
        <v>0</v>
      </c>
      <c r="D36" s="14">
        <v>0</v>
      </c>
      <c r="E36" s="15">
        <f t="shared" si="10"/>
        <v>0</v>
      </c>
      <c r="F36" s="90" t="e">
        <f>(E36/'[1]01.01.2025'!E36)*100</f>
        <v>#DIV/0!</v>
      </c>
      <c r="G36" s="99">
        <v>99</v>
      </c>
      <c r="H36" s="20">
        <v>99</v>
      </c>
      <c r="I36" s="20">
        <f t="shared" si="7"/>
        <v>99</v>
      </c>
      <c r="J36" s="32">
        <f>(I36/'[1]01.01.2025'!I36)*100</f>
        <v>165</v>
      </c>
      <c r="K36" s="100">
        <v>50</v>
      </c>
      <c r="L36" s="99">
        <v>0</v>
      </c>
      <c r="M36" s="20">
        <v>0</v>
      </c>
      <c r="N36" s="20">
        <f t="shared" si="11"/>
        <v>0</v>
      </c>
      <c r="O36" s="111" t="e">
        <f>(N36/'[1]01.01.2025'!N36)*100</f>
        <v>#DIV/0!</v>
      </c>
      <c r="P36" s="99">
        <v>69</v>
      </c>
      <c r="Q36" s="20">
        <v>69</v>
      </c>
      <c r="R36" s="20">
        <f t="shared" si="8"/>
        <v>69</v>
      </c>
      <c r="S36" s="22">
        <f>(R36/'[1]01.05.2024'!R35)*100</f>
        <v>164.28571428571428</v>
      </c>
      <c r="T36" s="119">
        <v>50</v>
      </c>
      <c r="U36" s="116">
        <v>59</v>
      </c>
      <c r="V36" s="40">
        <v>59</v>
      </c>
      <c r="W36" s="40">
        <f t="shared" ref="W36:W39" si="12">(U36+V36)/2</f>
        <v>59</v>
      </c>
      <c r="X36" s="41">
        <f>(W36/'[1]01.05.2024'!W35)*100</f>
        <v>168.57142857142858</v>
      </c>
      <c r="Y36" s="80">
        <v>59</v>
      </c>
      <c r="Z36" s="42">
        <v>59</v>
      </c>
      <c r="AA36" s="40">
        <f t="shared" ref="AA36:AA47" si="13">(Y36+Z36)/2</f>
        <v>59</v>
      </c>
      <c r="AB36" s="41">
        <f>(AA36/'[1]01.05.2024'!AA35)*100</f>
        <v>73.75</v>
      </c>
      <c r="AC36" s="39">
        <v>100</v>
      </c>
      <c r="AD36" s="39">
        <v>4</v>
      </c>
      <c r="AE36" s="57">
        <f t="shared" si="4"/>
        <v>42</v>
      </c>
      <c r="AF36" s="57">
        <f t="shared" si="5"/>
        <v>42</v>
      </c>
    </row>
    <row r="37" spans="1:32">
      <c r="A37" s="12">
        <v>30</v>
      </c>
      <c r="B37" s="84" t="s">
        <v>49</v>
      </c>
      <c r="C37" s="89">
        <v>48</v>
      </c>
      <c r="D37" s="14">
        <v>48</v>
      </c>
      <c r="E37" s="15">
        <v>47</v>
      </c>
      <c r="F37" s="90">
        <f>(E37/'[1]01.01.2025'!E37)*100</f>
        <v>100</v>
      </c>
      <c r="G37" s="99">
        <v>59</v>
      </c>
      <c r="H37" s="20">
        <v>59</v>
      </c>
      <c r="I37" s="20">
        <f t="shared" si="7"/>
        <v>59</v>
      </c>
      <c r="J37" s="32">
        <f>(I37/'[1]01.01.2025'!I37)*100</f>
        <v>98.333333333333329</v>
      </c>
      <c r="K37" s="100">
        <v>100</v>
      </c>
      <c r="L37" s="99">
        <v>60</v>
      </c>
      <c r="M37" s="20">
        <v>60</v>
      </c>
      <c r="N37" s="20">
        <f t="shared" si="11"/>
        <v>60</v>
      </c>
      <c r="O37" s="111">
        <f>(N37/'[1]01.01.2025'!N37)*100</f>
        <v>100</v>
      </c>
      <c r="P37" s="99">
        <v>69</v>
      </c>
      <c r="Q37" s="20">
        <v>69</v>
      </c>
      <c r="R37" s="20">
        <f t="shared" si="8"/>
        <v>69</v>
      </c>
      <c r="S37" s="22">
        <f>(R37/'[1]01.05.2024'!R36)*100</f>
        <v>140.81632653061226</v>
      </c>
      <c r="T37" s="119">
        <v>100</v>
      </c>
      <c r="U37" s="116">
        <v>35</v>
      </c>
      <c r="V37" s="40">
        <v>35</v>
      </c>
      <c r="W37" s="40">
        <f t="shared" si="12"/>
        <v>35</v>
      </c>
      <c r="X37" s="41">
        <f>(W37/'[1]01.05.2024'!W36)*100</f>
        <v>92.10526315789474</v>
      </c>
      <c r="Y37" s="80">
        <v>49</v>
      </c>
      <c r="Z37" s="40">
        <v>49</v>
      </c>
      <c r="AA37" s="40">
        <v>35</v>
      </c>
      <c r="AB37" s="41">
        <f>(AA37/'[1]01.05.2024'!AA36)*100</f>
        <v>100</v>
      </c>
      <c r="AC37" s="39">
        <v>100</v>
      </c>
      <c r="AD37" s="39">
        <v>6</v>
      </c>
      <c r="AE37" s="57">
        <f t="shared" si="4"/>
        <v>39.333333333333336</v>
      </c>
      <c r="AF37" s="57">
        <f t="shared" si="5"/>
        <v>39.333333333333336</v>
      </c>
    </row>
    <row r="38" spans="1:32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0"/>
        <v>0</v>
      </c>
      <c r="F38" s="90" t="e">
        <f>(E38/'[1]01.01.2025'!E38)*100</f>
        <v>#DIV/0!</v>
      </c>
      <c r="G38" s="99">
        <v>63</v>
      </c>
      <c r="H38" s="20">
        <v>63</v>
      </c>
      <c r="I38" s="20">
        <f t="shared" si="7"/>
        <v>63</v>
      </c>
      <c r="J38" s="32">
        <f>(I38/'[1]01.01.2025'!I38)*100</f>
        <v>112.5</v>
      </c>
      <c r="K38" s="100">
        <v>50</v>
      </c>
      <c r="L38" s="99">
        <v>0</v>
      </c>
      <c r="M38" s="20">
        <v>0</v>
      </c>
      <c r="N38" s="20">
        <f t="shared" si="11"/>
        <v>0</v>
      </c>
      <c r="O38" s="111" t="e">
        <f>(N38/'[1]01.01.2025'!N38)*100</f>
        <v>#DIV/0!</v>
      </c>
      <c r="P38" s="99">
        <v>65</v>
      </c>
      <c r="Q38" s="20">
        <v>60</v>
      </c>
      <c r="R38" s="20">
        <f t="shared" si="8"/>
        <v>62.5</v>
      </c>
      <c r="S38" s="22">
        <f>(R38/'[1]01.05.2024'!R37)*100</f>
        <v>90.579710144927532</v>
      </c>
      <c r="T38" s="119">
        <v>50</v>
      </c>
      <c r="U38" s="116">
        <v>55</v>
      </c>
      <c r="V38" s="40">
        <v>55</v>
      </c>
      <c r="W38" s="40">
        <f t="shared" si="12"/>
        <v>55</v>
      </c>
      <c r="X38" s="41">
        <f>(W38/'[1]01.05.2024'!W37)*100</f>
        <v>88.709677419354833</v>
      </c>
      <c r="Y38" s="80">
        <v>55</v>
      </c>
      <c r="Z38" s="42">
        <v>48</v>
      </c>
      <c r="AA38" s="40">
        <v>60</v>
      </c>
      <c r="AB38" s="41">
        <f>(AA38/'[1]01.05.2024'!AA37)*100</f>
        <v>100</v>
      </c>
      <c r="AC38" s="39">
        <v>100</v>
      </c>
      <c r="AD38" s="39">
        <v>4</v>
      </c>
      <c r="AE38" s="57">
        <f t="shared" si="4"/>
        <v>32</v>
      </c>
      <c r="AF38" s="57">
        <f t="shared" si="5"/>
        <v>30.75</v>
      </c>
    </row>
    <row r="39" spans="1:32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(E39/'[1]01.01.2025'!E39)*100</f>
        <v>#VALUE!</v>
      </c>
      <c r="G39" s="99">
        <v>145</v>
      </c>
      <c r="H39" s="20">
        <v>145</v>
      </c>
      <c r="I39" s="20">
        <f t="shared" si="7"/>
        <v>145</v>
      </c>
      <c r="J39" s="32">
        <f>(I39/'[1]01.01.2025'!I39)*100</f>
        <v>95.39473684210526</v>
      </c>
      <c r="K39" s="100">
        <v>50</v>
      </c>
      <c r="L39" s="99">
        <v>0</v>
      </c>
      <c r="M39" s="20">
        <v>0</v>
      </c>
      <c r="N39" s="20" t="s">
        <v>34</v>
      </c>
      <c r="O39" s="111" t="e">
        <f>(N39/'[1]01.01.2025'!N39)*100</f>
        <v>#VALUE!</v>
      </c>
      <c r="P39" s="99">
        <v>0</v>
      </c>
      <c r="Q39" s="20">
        <v>0</v>
      </c>
      <c r="R39" s="20">
        <f t="shared" si="8"/>
        <v>0</v>
      </c>
      <c r="S39" s="22">
        <f>(R39/'[1]01.05.2024'!R38)*100</f>
        <v>0</v>
      </c>
      <c r="T39" s="119">
        <v>50</v>
      </c>
      <c r="U39" s="116">
        <v>55</v>
      </c>
      <c r="V39" s="40">
        <v>55</v>
      </c>
      <c r="W39" s="40">
        <f t="shared" si="12"/>
        <v>55</v>
      </c>
      <c r="X39" s="41">
        <f>(W39/'[1]01.05.2024'!W38)*100</f>
        <v>100</v>
      </c>
      <c r="Y39" s="80">
        <v>55</v>
      </c>
      <c r="Z39" s="42">
        <v>55</v>
      </c>
      <c r="AA39" s="40">
        <f t="shared" si="13"/>
        <v>55</v>
      </c>
      <c r="AB39" s="41">
        <f>(AA39/'[1]01.05.2024'!AA38)*100</f>
        <v>71.895424836601308</v>
      </c>
      <c r="AC39" s="39">
        <v>100</v>
      </c>
      <c r="AD39" s="39">
        <v>3</v>
      </c>
      <c r="AE39" s="57">
        <f t="shared" si="4"/>
        <v>48.333333333333336</v>
      </c>
      <c r="AF39" s="57">
        <f t="shared" si="5"/>
        <v>48.333333333333336</v>
      </c>
    </row>
    <row r="40" spans="1:32">
      <c r="A40" s="12">
        <v>33</v>
      </c>
      <c r="B40" s="84" t="s">
        <v>52</v>
      </c>
      <c r="C40" s="89">
        <v>0</v>
      </c>
      <c r="D40" s="14">
        <v>0</v>
      </c>
      <c r="E40" s="15">
        <f t="shared" ref="E40:E43" si="14">(C40+D40)/2</f>
        <v>0</v>
      </c>
      <c r="F40" s="90" t="e">
        <f>(E40/'[1]01.01.2025'!E40)*100</f>
        <v>#DIV/0!</v>
      </c>
      <c r="G40" s="99">
        <v>206</v>
      </c>
      <c r="H40" s="20">
        <v>206</v>
      </c>
      <c r="I40" s="20">
        <f t="shared" si="7"/>
        <v>206</v>
      </c>
      <c r="J40" s="32">
        <f>(I40/'[1]01.01.2025'!I40)*100</f>
        <v>84.08163265306122</v>
      </c>
      <c r="K40" s="100">
        <v>50</v>
      </c>
      <c r="L40" s="99">
        <v>0</v>
      </c>
      <c r="M40" s="20">
        <v>0</v>
      </c>
      <c r="N40" s="20">
        <f t="shared" ref="N40:N44" si="15">(L40+M40)/2</f>
        <v>0</v>
      </c>
      <c r="O40" s="111" t="e">
        <f>(N40/'[1]01.01.2025'!N40)*100</f>
        <v>#DIV/0!</v>
      </c>
      <c r="P40" s="99">
        <v>315</v>
      </c>
      <c r="Q40" s="20">
        <v>315</v>
      </c>
      <c r="R40" s="20">
        <f t="shared" si="8"/>
        <v>315</v>
      </c>
      <c r="S40" s="22">
        <f>(R40/'[1]01.05.2024'!R39)*100</f>
        <v>167.55319148936169</v>
      </c>
      <c r="T40" s="119">
        <v>50</v>
      </c>
      <c r="U40" s="117">
        <v>290</v>
      </c>
      <c r="V40" s="40">
        <v>395</v>
      </c>
      <c r="W40" s="40">
        <v>320</v>
      </c>
      <c r="X40" s="41">
        <f>(W40/'[1]01.05.2024'!W39)*100</f>
        <v>100</v>
      </c>
      <c r="Y40" s="81">
        <v>295</v>
      </c>
      <c r="Z40" s="42">
        <v>425</v>
      </c>
      <c r="AA40" s="40">
        <f t="shared" si="13"/>
        <v>360</v>
      </c>
      <c r="AB40" s="41">
        <f>(AA40/'[1]01.05.2024'!AA39)*100</f>
        <v>126.31578947368421</v>
      </c>
      <c r="AC40" s="39">
        <v>100</v>
      </c>
      <c r="AD40" s="39">
        <v>4</v>
      </c>
      <c r="AE40" s="57">
        <f t="shared" si="4"/>
        <v>130.25</v>
      </c>
      <c r="AF40" s="57">
        <f t="shared" si="5"/>
        <v>130.25</v>
      </c>
    </row>
    <row r="41" spans="1:32">
      <c r="A41" s="12">
        <v>34</v>
      </c>
      <c r="B41" s="84" t="s">
        <v>53</v>
      </c>
      <c r="C41" s="89">
        <v>0</v>
      </c>
      <c r="D41" s="14">
        <v>0</v>
      </c>
      <c r="E41" s="15">
        <f t="shared" si="14"/>
        <v>0</v>
      </c>
      <c r="F41" s="90" t="e">
        <f>(E41/'[1]01.01.2025'!E41)*100</f>
        <v>#DIV/0!</v>
      </c>
      <c r="G41" s="99">
        <v>266</v>
      </c>
      <c r="H41" s="20">
        <v>266</v>
      </c>
      <c r="I41" s="20">
        <f t="shared" si="7"/>
        <v>266</v>
      </c>
      <c r="J41" s="32">
        <f>(I41/'[1]01.01.2025'!I41)*100</f>
        <v>70.557029177718832</v>
      </c>
      <c r="K41" s="100">
        <v>50</v>
      </c>
      <c r="L41" s="99">
        <v>0</v>
      </c>
      <c r="M41" s="20">
        <v>0</v>
      </c>
      <c r="N41" s="20">
        <f t="shared" si="15"/>
        <v>0</v>
      </c>
      <c r="O41" s="111" t="e">
        <f>(N41/'[1]01.01.2025'!N41)*100</f>
        <v>#DIV/0!</v>
      </c>
      <c r="P41" s="99">
        <v>275</v>
      </c>
      <c r="Q41" s="20">
        <v>275</v>
      </c>
      <c r="R41" s="20">
        <f t="shared" si="8"/>
        <v>275</v>
      </c>
      <c r="S41" s="22" t="e">
        <f>(R41/'[1]01.05.2024'!R40)*100</f>
        <v>#DIV/0!</v>
      </c>
      <c r="T41" s="119">
        <v>50</v>
      </c>
      <c r="U41" s="117">
        <v>320</v>
      </c>
      <c r="V41" s="40">
        <v>320</v>
      </c>
      <c r="W41" s="40">
        <f t="shared" ref="W41:W47" si="16">(U41+V41)/2</f>
        <v>320</v>
      </c>
      <c r="X41" s="41">
        <f>(W41/'[1]01.05.2024'!W40)*100</f>
        <v>86.486486486486484</v>
      </c>
      <c r="Y41" s="81">
        <v>295</v>
      </c>
      <c r="Z41" s="42">
        <v>495</v>
      </c>
      <c r="AA41" s="40">
        <f t="shared" si="13"/>
        <v>395</v>
      </c>
      <c r="AB41" s="41">
        <f>(AA41/'[1]01.05.2024'!AA40)*100</f>
        <v>90.804597701149419</v>
      </c>
      <c r="AC41" s="39">
        <v>100</v>
      </c>
      <c r="AD41" s="39">
        <v>4</v>
      </c>
      <c r="AE41" s="57">
        <f t="shared" si="4"/>
        <v>135.25</v>
      </c>
      <c r="AF41" s="57">
        <f t="shared" si="5"/>
        <v>135.25</v>
      </c>
    </row>
    <row r="42" spans="1:32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(E42/'[1]01.01.2025'!E42)*100</f>
        <v>#VALUE!</v>
      </c>
      <c r="G42" s="99">
        <v>499</v>
      </c>
      <c r="H42" s="20">
        <v>499</v>
      </c>
      <c r="I42" s="20">
        <f t="shared" si="7"/>
        <v>499</v>
      </c>
      <c r="J42" s="32" t="e">
        <f>(I42/'[1]01.01.2025'!I42)*100</f>
        <v>#VALUE!</v>
      </c>
      <c r="K42" s="100">
        <v>50</v>
      </c>
      <c r="L42" s="99">
        <v>0</v>
      </c>
      <c r="M42" s="20">
        <v>0</v>
      </c>
      <c r="N42" s="20" t="s">
        <v>34</v>
      </c>
      <c r="O42" s="111" t="e">
        <f>(N42/'[1]01.01.2025'!N42)*100</f>
        <v>#VALUE!</v>
      </c>
      <c r="P42" s="99">
        <v>499</v>
      </c>
      <c r="Q42" s="20">
        <v>499</v>
      </c>
      <c r="R42" s="20">
        <f t="shared" si="8"/>
        <v>499</v>
      </c>
      <c r="S42" s="22" t="e">
        <f>(R42/'[1]01.05.2024'!R41)*100</f>
        <v>#DIV/0!</v>
      </c>
      <c r="T42" s="119">
        <v>50</v>
      </c>
      <c r="U42" s="117">
        <v>390</v>
      </c>
      <c r="V42" s="40">
        <v>390</v>
      </c>
      <c r="W42" s="40">
        <f t="shared" si="16"/>
        <v>390</v>
      </c>
      <c r="X42" s="41">
        <f>(W42/'[1]01.05.2024'!W41)*100</f>
        <v>100</v>
      </c>
      <c r="Y42" s="81">
        <v>395</v>
      </c>
      <c r="Z42" s="42">
        <v>475</v>
      </c>
      <c r="AA42" s="40">
        <f t="shared" si="13"/>
        <v>435</v>
      </c>
      <c r="AB42" s="41">
        <f>(AA42/'[1]01.05.2024'!AA41)*100</f>
        <v>117.56756756756756</v>
      </c>
      <c r="AC42" s="39">
        <v>100</v>
      </c>
      <c r="AD42" s="39">
        <v>3</v>
      </c>
      <c r="AE42" s="57">
        <f t="shared" si="4"/>
        <v>332.66666666666669</v>
      </c>
      <c r="AF42" s="57">
        <f t="shared" si="5"/>
        <v>332.66666666666669</v>
      </c>
    </row>
    <row r="43" spans="1:32">
      <c r="A43" s="12">
        <v>36</v>
      </c>
      <c r="B43" s="84" t="s">
        <v>55</v>
      </c>
      <c r="C43" s="89">
        <v>260</v>
      </c>
      <c r="D43" s="14">
        <v>260</v>
      </c>
      <c r="E43" s="15">
        <f t="shared" si="14"/>
        <v>260</v>
      </c>
      <c r="F43" s="90">
        <f>(E43/'[1]01.01.2025'!E43)*100</f>
        <v>125.30120481927712</v>
      </c>
      <c r="G43" s="99">
        <v>286</v>
      </c>
      <c r="H43" s="20">
        <v>286</v>
      </c>
      <c r="I43" s="20">
        <f t="shared" si="7"/>
        <v>286</v>
      </c>
      <c r="J43" s="32">
        <f>(I43/'[1]01.01.2025'!I43)*100</f>
        <v>138.83495145631068</v>
      </c>
      <c r="K43" s="100">
        <v>100</v>
      </c>
      <c r="L43" s="99">
        <v>370</v>
      </c>
      <c r="M43" s="20">
        <v>370</v>
      </c>
      <c r="N43" s="20">
        <f t="shared" si="15"/>
        <v>370</v>
      </c>
      <c r="O43" s="111">
        <f>(N43/'[1]01.01.2025'!N43)*100</f>
        <v>142.30769230769232</v>
      </c>
      <c r="P43" s="99">
        <v>265</v>
      </c>
      <c r="Q43" s="20">
        <v>265</v>
      </c>
      <c r="R43" s="20">
        <f t="shared" si="8"/>
        <v>265</v>
      </c>
      <c r="S43" s="22">
        <f>(R43/'[1]01.05.2024'!R42)*100</f>
        <v>117.77777777777779</v>
      </c>
      <c r="T43" s="119">
        <v>100</v>
      </c>
      <c r="U43" s="117">
        <v>255</v>
      </c>
      <c r="V43" s="40">
        <v>255</v>
      </c>
      <c r="W43" s="40">
        <f t="shared" si="16"/>
        <v>255</v>
      </c>
      <c r="X43" s="41">
        <f>(W43/'[1]01.05.2024'!W42)*100</f>
        <v>182.14285714285714</v>
      </c>
      <c r="Y43" s="81">
        <v>175</v>
      </c>
      <c r="Z43" s="42">
        <v>255</v>
      </c>
      <c r="AA43" s="40">
        <f t="shared" si="13"/>
        <v>215</v>
      </c>
      <c r="AB43" s="41">
        <f>(AA43/'[1]01.05.2024'!AA42)*100</f>
        <v>93.478260869565219</v>
      </c>
      <c r="AC43" s="39">
        <v>100</v>
      </c>
      <c r="AD43" s="39">
        <v>6</v>
      </c>
      <c r="AE43" s="57">
        <f t="shared" si="4"/>
        <v>196.83333333333334</v>
      </c>
      <c r="AF43" s="57">
        <f t="shared" si="5"/>
        <v>196.83333333333334</v>
      </c>
    </row>
    <row r="44" spans="1:32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(E44/'[1]01.01.2025'!E44)*100</f>
        <v>#VALUE!</v>
      </c>
      <c r="G44" s="99">
        <v>209</v>
      </c>
      <c r="H44" s="20">
        <v>209</v>
      </c>
      <c r="I44" s="20">
        <f t="shared" si="7"/>
        <v>209</v>
      </c>
      <c r="J44" s="32">
        <f>(I44/'[1]01.01.2025'!I44)*100</f>
        <v>92.888888888888886</v>
      </c>
      <c r="K44" s="100">
        <v>50</v>
      </c>
      <c r="L44" s="99">
        <v>149</v>
      </c>
      <c r="M44" s="20">
        <v>149</v>
      </c>
      <c r="N44" s="20">
        <f t="shared" si="15"/>
        <v>149</v>
      </c>
      <c r="O44" s="111">
        <f>(N44/'[1]01.01.2025'!N44)*100</f>
        <v>75.252525252525245</v>
      </c>
      <c r="P44" s="99">
        <v>195</v>
      </c>
      <c r="Q44" s="20">
        <v>195</v>
      </c>
      <c r="R44" s="20">
        <f t="shared" si="8"/>
        <v>195</v>
      </c>
      <c r="S44" s="22">
        <f>(R44/'[1]01.05.2024'!R43)*100</f>
        <v>90.277777777777786</v>
      </c>
      <c r="T44" s="119">
        <v>100</v>
      </c>
      <c r="U44" s="117">
        <v>190</v>
      </c>
      <c r="V44" s="40">
        <v>190</v>
      </c>
      <c r="W44" s="40">
        <f t="shared" si="16"/>
        <v>190</v>
      </c>
      <c r="X44" s="41">
        <f>(W44/'[1]01.05.2024'!W43)*100</f>
        <v>105.55555555555556</v>
      </c>
      <c r="Y44" s="81">
        <v>195</v>
      </c>
      <c r="Z44" s="42">
        <v>195</v>
      </c>
      <c r="AA44" s="40">
        <f t="shared" si="13"/>
        <v>195</v>
      </c>
      <c r="AB44" s="41">
        <f>(AA44/'[1]01.05.2024'!AA43)*100</f>
        <v>98.484848484848484</v>
      </c>
      <c r="AC44" s="39"/>
      <c r="AD44" s="39">
        <v>5</v>
      </c>
      <c r="AE44" s="57">
        <f t="shared" si="4"/>
        <v>110.6</v>
      </c>
      <c r="AF44" s="57">
        <f t="shared" si="5"/>
        <v>110.6</v>
      </c>
    </row>
    <row r="45" spans="1:32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(E45/'[1]01.01.2025'!E45)*100</f>
        <v>#VALUE!</v>
      </c>
      <c r="G45" s="99">
        <v>290</v>
      </c>
      <c r="H45" s="20">
        <v>290</v>
      </c>
      <c r="I45" s="20">
        <v>290</v>
      </c>
      <c r="J45" s="32" t="e">
        <f>(I45/'[1]01.01.2025'!I45)*100</f>
        <v>#VALUE!</v>
      </c>
      <c r="K45" s="100">
        <v>50</v>
      </c>
      <c r="L45" s="99">
        <v>0</v>
      </c>
      <c r="M45" s="20">
        <v>0</v>
      </c>
      <c r="N45" s="20" t="s">
        <v>34</v>
      </c>
      <c r="O45" s="111" t="e">
        <f>(N45/'[1]01.01.2025'!N45)*100</f>
        <v>#VALUE!</v>
      </c>
      <c r="P45" s="99">
        <v>0</v>
      </c>
      <c r="Q45" s="20">
        <v>0</v>
      </c>
      <c r="R45" s="20" t="s">
        <v>34</v>
      </c>
      <c r="S45" s="22" t="e">
        <f>(R45/'[1]01.05.2024'!R44)*100</f>
        <v>#VALUE!</v>
      </c>
      <c r="T45" s="119">
        <v>0</v>
      </c>
      <c r="U45" s="117">
        <v>250</v>
      </c>
      <c r="V45" s="40">
        <v>450</v>
      </c>
      <c r="W45" s="40">
        <f t="shared" si="16"/>
        <v>350</v>
      </c>
      <c r="X45" s="41">
        <f>(W45/'[1]01.05.2024'!W44)*100</f>
        <v>63.636363636363633</v>
      </c>
      <c r="Y45" s="81">
        <v>495</v>
      </c>
      <c r="Z45" s="42">
        <v>595</v>
      </c>
      <c r="AA45" s="40">
        <f t="shared" si="13"/>
        <v>545</v>
      </c>
      <c r="AB45" s="41">
        <f>(AA45/'[1]01.05.2024'!AA44)*100</f>
        <v>85.826771653543304</v>
      </c>
      <c r="AC45" s="39">
        <v>100</v>
      </c>
      <c r="AD45" s="39">
        <v>2</v>
      </c>
      <c r="AE45" s="57">
        <f t="shared" si="4"/>
        <v>145</v>
      </c>
      <c r="AF45" s="57">
        <f t="shared" si="5"/>
        <v>145</v>
      </c>
    </row>
    <row r="46" spans="1:32">
      <c r="A46" s="12">
        <v>39</v>
      </c>
      <c r="B46" s="84" t="s">
        <v>58</v>
      </c>
      <c r="C46" s="89">
        <v>270</v>
      </c>
      <c r="D46" s="14">
        <v>270</v>
      </c>
      <c r="E46" s="15">
        <f t="shared" ref="E46:E48" si="17">(C46+D46)/2</f>
        <v>270</v>
      </c>
      <c r="F46" s="90">
        <f>(E46/'[1]01.01.2025'!E46)*100</f>
        <v>103.84615384615385</v>
      </c>
      <c r="G46" s="99">
        <v>299</v>
      </c>
      <c r="H46" s="20">
        <v>299</v>
      </c>
      <c r="I46" s="20">
        <f t="shared" si="7"/>
        <v>299</v>
      </c>
      <c r="J46" s="32">
        <f>(I46/'[1]01.01.2025'!I46)*100</f>
        <v>100.67340067340066</v>
      </c>
      <c r="K46" s="100">
        <v>100</v>
      </c>
      <c r="L46" s="99">
        <v>360</v>
      </c>
      <c r="M46" s="20">
        <v>360</v>
      </c>
      <c r="N46" s="20">
        <f t="shared" ref="N46:N48" si="18">(L46+M46)/2</f>
        <v>360</v>
      </c>
      <c r="O46" s="111">
        <f>(N46/'[1]01.01.2025'!N46)*100</f>
        <v>100</v>
      </c>
      <c r="P46" s="99">
        <v>285</v>
      </c>
      <c r="Q46" s="20">
        <v>285</v>
      </c>
      <c r="R46" s="20">
        <f t="shared" ref="R46:R48" si="19">(P46+Q46)/2</f>
        <v>285</v>
      </c>
      <c r="S46" s="22">
        <f>(R46/'[1]01.05.2024'!R45)*100</f>
        <v>114.91935483870968</v>
      </c>
      <c r="T46" s="119">
        <v>100</v>
      </c>
      <c r="U46" s="117">
        <v>250</v>
      </c>
      <c r="V46" s="40">
        <v>250</v>
      </c>
      <c r="W46" s="40">
        <f t="shared" si="16"/>
        <v>250</v>
      </c>
      <c r="X46" s="41">
        <f>(W46/'[1]01.05.2024'!W45)*100</f>
        <v>138.88888888888889</v>
      </c>
      <c r="Y46" s="81">
        <v>275</v>
      </c>
      <c r="Z46" s="42">
        <v>295</v>
      </c>
      <c r="AA46" s="40">
        <f t="shared" si="13"/>
        <v>285</v>
      </c>
      <c r="AB46" s="41">
        <f>(AA46/'[1]01.05.2024'!AA45)*100</f>
        <v>116.32653061224489</v>
      </c>
      <c r="AC46" s="39">
        <v>100</v>
      </c>
      <c r="AD46" s="39">
        <v>6</v>
      </c>
      <c r="AE46" s="57">
        <f t="shared" si="4"/>
        <v>202.33333333333334</v>
      </c>
      <c r="AF46" s="57">
        <f t="shared" si="5"/>
        <v>202.33333333333334</v>
      </c>
    </row>
    <row r="47" spans="1:32">
      <c r="A47" s="12">
        <v>40</v>
      </c>
      <c r="B47" s="84" t="s">
        <v>59</v>
      </c>
      <c r="C47" s="89">
        <v>384</v>
      </c>
      <c r="D47" s="14">
        <v>384</v>
      </c>
      <c r="E47" s="15">
        <f t="shared" si="17"/>
        <v>384</v>
      </c>
      <c r="F47" s="90">
        <f>(E47/'[1]01.01.2025'!E47)*100</f>
        <v>128.42809364548495</v>
      </c>
      <c r="G47" s="99">
        <v>325</v>
      </c>
      <c r="H47" s="20">
        <v>325</v>
      </c>
      <c r="I47" s="20">
        <f t="shared" si="7"/>
        <v>325</v>
      </c>
      <c r="J47" s="32">
        <f>(I47/'[1]01.01.2025'!I47)*100</f>
        <v>86.898395721925141</v>
      </c>
      <c r="K47" s="100">
        <v>100</v>
      </c>
      <c r="L47" s="99">
        <v>0</v>
      </c>
      <c r="M47" s="20">
        <v>0</v>
      </c>
      <c r="N47" s="20">
        <f t="shared" si="18"/>
        <v>0</v>
      </c>
      <c r="O47" s="111" t="e">
        <f>(N47/'[1]01.01.2025'!N47)*100</f>
        <v>#DIV/0!</v>
      </c>
      <c r="P47" s="99">
        <v>315</v>
      </c>
      <c r="Q47" s="20">
        <v>315</v>
      </c>
      <c r="R47" s="20">
        <f t="shared" si="19"/>
        <v>315</v>
      </c>
      <c r="S47" s="22">
        <f>(R47/'[1]01.05.2024'!R46)*100</f>
        <v>129.09836065573771</v>
      </c>
      <c r="T47" s="119">
        <v>50</v>
      </c>
      <c r="U47" s="117">
        <v>270</v>
      </c>
      <c r="V47" s="40">
        <v>310</v>
      </c>
      <c r="W47" s="40">
        <f t="shared" si="16"/>
        <v>290</v>
      </c>
      <c r="X47" s="41">
        <f>(W47/'[1]01.05.2024'!W46)*100</f>
        <v>118.36734693877551</v>
      </c>
      <c r="Y47" s="81">
        <v>245</v>
      </c>
      <c r="Z47" s="42">
        <v>345</v>
      </c>
      <c r="AA47" s="40">
        <f t="shared" si="13"/>
        <v>295</v>
      </c>
      <c r="AB47" s="41">
        <f>(AA47/'[1]01.05.2024'!AA46)*100</f>
        <v>90.769230769230774</v>
      </c>
      <c r="AC47" s="39">
        <v>100</v>
      </c>
      <c r="AD47" s="39">
        <v>5</v>
      </c>
      <c r="AE47" s="57">
        <f t="shared" si="4"/>
        <v>204.8</v>
      </c>
      <c r="AF47" s="57">
        <f t="shared" si="5"/>
        <v>204.8</v>
      </c>
    </row>
    <row r="48" spans="1:32" ht="22.2" thickBot="1">
      <c r="A48" s="12">
        <v>41</v>
      </c>
      <c r="B48" s="84" t="s">
        <v>60</v>
      </c>
      <c r="C48" s="93">
        <v>140</v>
      </c>
      <c r="D48" s="124">
        <v>140</v>
      </c>
      <c r="E48" s="95">
        <f t="shared" si="17"/>
        <v>140</v>
      </c>
      <c r="F48" s="90">
        <f>(E48/'[1]01.01.2025'!E48)*100</f>
        <v>100</v>
      </c>
      <c r="G48" s="106">
        <v>138</v>
      </c>
      <c r="H48" s="108">
        <v>138</v>
      </c>
      <c r="I48" s="108">
        <f t="shared" si="7"/>
        <v>138</v>
      </c>
      <c r="J48" s="32">
        <f>(I48/'[1]01.01.2025'!I48)*100</f>
        <v>124.32432432432432</v>
      </c>
      <c r="K48" s="110">
        <v>100</v>
      </c>
      <c r="L48" s="106">
        <v>0</v>
      </c>
      <c r="M48" s="108">
        <v>0</v>
      </c>
      <c r="N48" s="108">
        <f t="shared" si="18"/>
        <v>0</v>
      </c>
      <c r="O48" s="111" t="e">
        <f>(N48/'[1]01.01.2025'!N48)*100</f>
        <v>#DIV/0!</v>
      </c>
      <c r="P48" s="106">
        <v>120</v>
      </c>
      <c r="Q48" s="108">
        <v>120</v>
      </c>
      <c r="R48" s="108">
        <f t="shared" si="19"/>
        <v>120</v>
      </c>
      <c r="S48" s="120">
        <f>(R48/'[1]01.05.2024'!R47)*100</f>
        <v>85.714285714285708</v>
      </c>
      <c r="T48" s="121">
        <v>50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 t="shared" si="4"/>
        <v>132.66666666666666</v>
      </c>
      <c r="AF48" s="57">
        <f t="shared" si="5"/>
        <v>132.66666666666666</v>
      </c>
    </row>
    <row r="49" spans="15:15">
      <c r="O49" s="111"/>
    </row>
    <row r="50" spans="15:15">
      <c r="O50" s="111"/>
    </row>
  </sheetData>
  <mergeCells count="10">
    <mergeCell ref="A2:Z2"/>
    <mergeCell ref="A3:Z3"/>
    <mergeCell ref="A4:A6"/>
    <mergeCell ref="B4:B6"/>
    <mergeCell ref="C4:K4"/>
    <mergeCell ref="L4:T4"/>
    <mergeCell ref="C5:F5"/>
    <mergeCell ref="G5:J5"/>
    <mergeCell ref="L5:O5"/>
    <mergeCell ref="P5:S5"/>
  </mergeCells>
  <pageMargins left="0.23622047244094491" right="0.23622047244094491" top="0.15748031496062992" bottom="0.15748031496062992" header="0.31496062992125984" footer="0.31496062992125984"/>
  <pageSetup paperSize="9" scale="5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zoomScale="70" zoomScaleNormal="70" workbookViewId="0">
      <selection activeCell="A23" sqref="A23:XFD23"/>
    </sheetView>
  </sheetViews>
  <sheetFormatPr defaultColWidth="2.5546875" defaultRowHeight="14.4"/>
  <cols>
    <col min="2" max="2" width="19.6640625" customWidth="1"/>
    <col min="3" max="4" width="8.33203125" customWidth="1"/>
    <col min="5" max="5" width="7.6640625" customWidth="1"/>
    <col min="6" max="6" width="6.44140625" customWidth="1"/>
    <col min="7" max="8" width="8.33203125" customWidth="1"/>
    <col min="9" max="9" width="7.44140625" customWidth="1"/>
    <col min="10" max="10" width="10.33203125" customWidth="1"/>
    <col min="11" max="11" width="8.109375" customWidth="1"/>
    <col min="12" max="13" width="8.33203125" customWidth="1"/>
    <col min="14" max="14" width="7.5546875" customWidth="1"/>
    <col min="15" max="15" width="7.6640625" customWidth="1"/>
    <col min="16" max="17" width="8.33203125" customWidth="1"/>
    <col min="18" max="18" width="8.109375" customWidth="1"/>
    <col min="19" max="19" width="8" customWidth="1"/>
    <col min="20" max="20" width="7.109375" customWidth="1"/>
    <col min="21" max="22" width="8.33203125" customWidth="1"/>
    <col min="23" max="23" width="9.6640625" customWidth="1"/>
    <col min="24" max="24" width="9.109375" customWidth="1"/>
    <col min="25" max="26" width="8.33203125" customWidth="1"/>
    <col min="27" max="27" width="7.5546875" customWidth="1"/>
    <col min="28" max="28" width="6.5546875" customWidth="1"/>
    <col min="29" max="29" width="7.33203125" customWidth="1"/>
    <col min="30" max="30" width="6.5546875" customWidth="1"/>
    <col min="31" max="32" width="11.6640625" customWidth="1"/>
  </cols>
  <sheetData>
    <row r="1" spans="1:32"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3" t="s">
        <v>0</v>
      </c>
      <c r="Z1" s="44"/>
      <c r="AA1" s="44"/>
      <c r="AB1" s="44"/>
      <c r="AC1" s="44"/>
      <c r="AD1" s="44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44"/>
      <c r="AB2" s="44"/>
      <c r="AC2" s="1"/>
      <c r="AD2" s="1"/>
    </row>
    <row r="3" spans="1:32" ht="16.2" thickBot="1">
      <c r="A3" s="131" t="s">
        <v>77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45"/>
      <c r="AB3" s="45"/>
      <c r="AC3" s="1"/>
      <c r="AD3" s="1"/>
    </row>
    <row r="4" spans="1:32" ht="15" thickBo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29" t="s">
        <v>7</v>
      </c>
      <c r="V4" s="130"/>
      <c r="W4" s="130"/>
      <c r="X4" s="130"/>
      <c r="Y4" s="130"/>
      <c r="Z4" s="130"/>
      <c r="AA4" s="130"/>
      <c r="AB4" s="130"/>
      <c r="AC4" s="125"/>
      <c r="AD4" s="46"/>
      <c r="AE4" s="47"/>
      <c r="AF4" s="48"/>
    </row>
    <row r="5" spans="1:32" ht="61.8" thickBot="1">
      <c r="A5" s="143"/>
      <c r="B5" s="148"/>
      <c r="C5" s="145" t="s">
        <v>8</v>
      </c>
      <c r="D5" s="146"/>
      <c r="E5" s="146"/>
      <c r="F5" s="147"/>
      <c r="G5" s="145" t="s">
        <v>76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27" t="s">
        <v>12</v>
      </c>
      <c r="V5" s="127"/>
      <c r="W5" s="127"/>
      <c r="X5" s="128"/>
      <c r="Y5" s="126" t="s">
        <v>13</v>
      </c>
      <c r="Z5" s="127"/>
      <c r="AA5" s="127"/>
      <c r="AB5" s="128"/>
      <c r="AC5" s="49"/>
      <c r="AD5" s="50"/>
      <c r="AE5" s="51"/>
      <c r="AF5" s="52"/>
    </row>
    <row r="6" spans="1:32" ht="64.2" customHeight="1" thickBot="1">
      <c r="A6" s="144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2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2" ht="21.6">
      <c r="A8" s="12">
        <v>1</v>
      </c>
      <c r="B8" s="84" t="s">
        <v>19</v>
      </c>
      <c r="C8" s="89">
        <v>56</v>
      </c>
      <c r="D8" s="14">
        <v>86</v>
      </c>
      <c r="E8" s="15">
        <f t="shared" ref="E8:E20" si="0">(C8+D8)/2</f>
        <v>71</v>
      </c>
      <c r="F8" s="90">
        <f>(E8/'01.01.2025'!E8)*100</f>
        <v>100.70921985815602</v>
      </c>
      <c r="G8" s="99">
        <v>58</v>
      </c>
      <c r="H8" s="20">
        <v>75</v>
      </c>
      <c r="I8" s="20">
        <f t="shared" ref="I8:I20" si="1">(G8+H8)/2</f>
        <v>66.5</v>
      </c>
      <c r="J8" s="32">
        <f>SUM(I8/'01.02.2025 '!I8)*100</f>
        <v>84.177215189873422</v>
      </c>
      <c r="K8" s="100">
        <v>100</v>
      </c>
      <c r="L8" s="99">
        <v>85</v>
      </c>
      <c r="M8" s="20">
        <v>85</v>
      </c>
      <c r="N8" s="20">
        <f>SUM((L8+M8)/2)</f>
        <v>85</v>
      </c>
      <c r="O8" s="111">
        <f>(N8/'01.01.2025'!N8)*100</f>
        <v>100</v>
      </c>
      <c r="P8" s="99">
        <v>80</v>
      </c>
      <c r="Q8" s="20">
        <v>80</v>
      </c>
      <c r="R8" s="20">
        <f t="shared" ref="R8:R20" si="2">(P8+Q8)/2</f>
        <v>80</v>
      </c>
      <c r="S8" s="22">
        <f>SUM(R8/'01.02.2025 '!R8)*100</f>
        <v>106.66666666666667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4</v>
      </c>
      <c r="AE8" s="57">
        <f t="shared" ref="AE8:AE48" si="3">(C8+G8+L8+P8)/AD8</f>
        <v>69.75</v>
      </c>
      <c r="AF8" s="57">
        <f t="shared" ref="AF8:AF48" si="4">(D8+H8+M8+Q8)/AD8</f>
        <v>81.5</v>
      </c>
    </row>
    <row r="9" spans="1:32" ht="21.6">
      <c r="A9" s="12">
        <v>2</v>
      </c>
      <c r="B9" s="84" t="s">
        <v>21</v>
      </c>
      <c r="C9" s="89">
        <v>95</v>
      </c>
      <c r="D9" s="14">
        <v>95</v>
      </c>
      <c r="E9" s="15">
        <f t="shared" si="0"/>
        <v>95</v>
      </c>
      <c r="F9" s="90">
        <f>(E9/'01.01.2025'!E9)*100</f>
        <v>81.896551724137936</v>
      </c>
      <c r="G9" s="99">
        <v>118</v>
      </c>
      <c r="H9" s="22">
        <v>118</v>
      </c>
      <c r="I9" s="20">
        <v>118</v>
      </c>
      <c r="J9" s="32">
        <f>SUM(I9/'01.02.2025 '!I9)*100</f>
        <v>96.326530612244895</v>
      </c>
      <c r="K9" s="100">
        <v>100</v>
      </c>
      <c r="L9" s="99">
        <v>99</v>
      </c>
      <c r="M9" s="20">
        <v>99</v>
      </c>
      <c r="N9" s="20">
        <f t="shared" ref="N9:N48" si="5">SUM((L9+M9)/2)</f>
        <v>99</v>
      </c>
      <c r="O9" s="111">
        <f>(N9/'01.01.2025'!N9)*100</f>
        <v>100</v>
      </c>
      <c r="P9" s="99">
        <v>135</v>
      </c>
      <c r="Q9" s="20">
        <v>135</v>
      </c>
      <c r="R9" s="20">
        <f t="shared" si="2"/>
        <v>135</v>
      </c>
      <c r="S9" s="22">
        <f>SUM(R9/'01.02.2025 '!R9)*100</f>
        <v>103.84615384615385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si="3"/>
        <v>111.75</v>
      </c>
      <c r="AF9" s="57">
        <f t="shared" si="4"/>
        <v>111.75</v>
      </c>
    </row>
    <row r="10" spans="1:32" ht="21.6">
      <c r="A10" s="12">
        <v>3</v>
      </c>
      <c r="B10" s="84" t="s">
        <v>70</v>
      </c>
      <c r="C10" s="89">
        <v>99</v>
      </c>
      <c r="D10" s="14">
        <v>99</v>
      </c>
      <c r="E10" s="15">
        <f t="shared" si="0"/>
        <v>99</v>
      </c>
      <c r="F10" s="90">
        <f>(E10/'01.01.2025'!E10)*100</f>
        <v>170.68965517241378</v>
      </c>
      <c r="G10" s="99">
        <v>75</v>
      </c>
      <c r="H10" s="22">
        <v>75</v>
      </c>
      <c r="I10" s="20">
        <f t="shared" si="1"/>
        <v>75</v>
      </c>
      <c r="J10" s="32">
        <f>SUM(I10/'01.02.2025 '!I10)*100</f>
        <v>85.227272727272734</v>
      </c>
      <c r="K10" s="100">
        <v>100</v>
      </c>
      <c r="L10" s="99">
        <v>99</v>
      </c>
      <c r="M10" s="20">
        <v>99</v>
      </c>
      <c r="N10" s="20">
        <f t="shared" si="5"/>
        <v>99</v>
      </c>
      <c r="O10" s="111">
        <f>(N10/'01.01.2025'!N10)*100</f>
        <v>100</v>
      </c>
      <c r="P10" s="99">
        <v>99</v>
      </c>
      <c r="Q10" s="20">
        <v>99</v>
      </c>
      <c r="R10" s="20">
        <f t="shared" si="2"/>
        <v>99</v>
      </c>
      <c r="S10" s="22">
        <f>SUM(R10/'01.02.2025 '!R10)*100</f>
        <v>152.30769230769229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3"/>
        <v>93</v>
      </c>
      <c r="AF10" s="57">
        <f t="shared" si="4"/>
        <v>93</v>
      </c>
    </row>
    <row r="11" spans="1:32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(E11/'01.01.2025'!E11)*100</f>
        <v>100</v>
      </c>
      <c r="G11" s="99">
        <v>55</v>
      </c>
      <c r="H11" s="20">
        <v>55</v>
      </c>
      <c r="I11" s="20">
        <f t="shared" si="1"/>
        <v>55</v>
      </c>
      <c r="J11" s="32">
        <f>SUM(I11/'01.02.2025 '!I11)*100</f>
        <v>52.884615384615387</v>
      </c>
      <c r="K11" s="100">
        <v>100</v>
      </c>
      <c r="L11" s="99">
        <v>99</v>
      </c>
      <c r="M11" s="20">
        <v>99</v>
      </c>
      <c r="N11" s="20">
        <f t="shared" si="5"/>
        <v>99</v>
      </c>
      <c r="O11" s="111">
        <f>(N11/'01.01.2025'!N11)*100</f>
        <v>100</v>
      </c>
      <c r="P11" s="99">
        <v>75</v>
      </c>
      <c r="Q11" s="20">
        <v>75</v>
      </c>
      <c r="R11" s="20">
        <f t="shared" si="2"/>
        <v>75</v>
      </c>
      <c r="S11" s="22">
        <f>SUM(R11/'01.02.2025 '!R11)*100</f>
        <v>100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3"/>
        <v>69.75</v>
      </c>
      <c r="AF11" s="57">
        <f t="shared" si="4"/>
        <v>69.75</v>
      </c>
    </row>
    <row r="12" spans="1:32" ht="21.6">
      <c r="A12" s="12">
        <v>5</v>
      </c>
      <c r="B12" s="84" t="s">
        <v>23</v>
      </c>
      <c r="C12" s="89">
        <v>65</v>
      </c>
      <c r="D12" s="14">
        <v>82</v>
      </c>
      <c r="E12" s="14">
        <f t="shared" si="0"/>
        <v>73.5</v>
      </c>
      <c r="F12" s="90">
        <f>(E12/'01.01.2025'!E12)*100</f>
        <v>113.07692307692308</v>
      </c>
      <c r="G12" s="99">
        <v>58</v>
      </c>
      <c r="H12" s="20">
        <v>89</v>
      </c>
      <c r="I12" s="20">
        <f t="shared" si="1"/>
        <v>73.5</v>
      </c>
      <c r="J12" s="32">
        <f>SUM(I12/'01.02.2025 '!I12)*100</f>
        <v>100</v>
      </c>
      <c r="K12" s="100">
        <v>100</v>
      </c>
      <c r="L12" s="99">
        <v>78</v>
      </c>
      <c r="M12" s="20">
        <v>78</v>
      </c>
      <c r="N12" s="20">
        <f t="shared" si="5"/>
        <v>78</v>
      </c>
      <c r="O12" s="111">
        <f>(N12/'01.01.2025'!N12)*100</f>
        <v>100</v>
      </c>
      <c r="P12" s="99">
        <v>65</v>
      </c>
      <c r="Q12" s="20">
        <v>65</v>
      </c>
      <c r="R12" s="20">
        <f t="shared" si="2"/>
        <v>65</v>
      </c>
      <c r="S12" s="22">
        <f>SUM(R12/'01.02.2025 '!R12)*100</f>
        <v>92.857142857142861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3"/>
        <v>66.5</v>
      </c>
      <c r="AF12" s="57">
        <f t="shared" si="4"/>
        <v>78.5</v>
      </c>
    </row>
    <row r="13" spans="1:32" ht="21.6">
      <c r="A13" s="12">
        <v>6</v>
      </c>
      <c r="B13" s="84" t="s">
        <v>24</v>
      </c>
      <c r="C13" s="89">
        <v>192</v>
      </c>
      <c r="D13" s="14">
        <v>192</v>
      </c>
      <c r="E13" s="15">
        <f t="shared" si="0"/>
        <v>192</v>
      </c>
      <c r="F13" s="90">
        <f>(E13/'01.01.2025'!E13)*100</f>
        <v>134.26573426573427</v>
      </c>
      <c r="G13" s="99">
        <v>179</v>
      </c>
      <c r="H13" s="20">
        <v>179</v>
      </c>
      <c r="I13" s="20">
        <f t="shared" si="1"/>
        <v>179</v>
      </c>
      <c r="J13" s="32">
        <f>SUM(I13/'01.02.2025 '!I13)*100</f>
        <v>100</v>
      </c>
      <c r="K13" s="100">
        <v>100</v>
      </c>
      <c r="L13" s="99">
        <v>141</v>
      </c>
      <c r="M13" s="20">
        <v>280</v>
      </c>
      <c r="N13" s="20">
        <f t="shared" si="5"/>
        <v>210.5</v>
      </c>
      <c r="O13" s="111">
        <f>(N13/'01.01.2025'!N13)*100</f>
        <v>98.135198135198138</v>
      </c>
      <c r="P13" s="99">
        <v>170</v>
      </c>
      <c r="Q13" s="20">
        <v>188</v>
      </c>
      <c r="R13" s="20">
        <f t="shared" si="2"/>
        <v>179</v>
      </c>
      <c r="S13" s="22">
        <f>SUM(R13/'01.02.2025 '!R13)*100</f>
        <v>100.84507042253522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3"/>
        <v>170.5</v>
      </c>
      <c r="AF13" s="57">
        <f t="shared" si="4"/>
        <v>209.75</v>
      </c>
    </row>
    <row r="14" spans="1:32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(E14/'01.01.2025'!E14)*100</f>
        <v>100</v>
      </c>
      <c r="G14" s="99">
        <v>87</v>
      </c>
      <c r="H14" s="20">
        <v>87</v>
      </c>
      <c r="I14" s="20">
        <f t="shared" si="1"/>
        <v>87</v>
      </c>
      <c r="J14" s="32">
        <f>SUM(I14/'01.02.2025 '!I14)*100</f>
        <v>100</v>
      </c>
      <c r="K14" s="100">
        <v>100</v>
      </c>
      <c r="L14" s="99">
        <v>98</v>
      </c>
      <c r="M14" s="20">
        <v>98</v>
      </c>
      <c r="N14" s="20">
        <f t="shared" si="5"/>
        <v>98</v>
      </c>
      <c r="O14" s="111">
        <f>(N14/'01.01.2025'!N14)*100</f>
        <v>110.11235955056181</v>
      </c>
      <c r="P14" s="99">
        <v>99</v>
      </c>
      <c r="Q14" s="20">
        <v>99</v>
      </c>
      <c r="R14" s="20">
        <f t="shared" si="2"/>
        <v>99</v>
      </c>
      <c r="S14" s="22">
        <f>SUM(R14/'01.02.2025 '!R14)*100</f>
        <v>100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3"/>
        <v>93.25</v>
      </c>
      <c r="AF14" s="57">
        <f t="shared" si="4"/>
        <v>93.25</v>
      </c>
    </row>
    <row r="15" spans="1:32">
      <c r="A15" s="12">
        <v>8</v>
      </c>
      <c r="B15" s="84" t="s">
        <v>26</v>
      </c>
      <c r="C15" s="89">
        <v>30</v>
      </c>
      <c r="D15" s="14">
        <v>32</v>
      </c>
      <c r="E15" s="15">
        <f t="shared" si="0"/>
        <v>31</v>
      </c>
      <c r="F15" s="90">
        <f>(E15/'01.01.2025'!E15)*100</f>
        <v>112.72727272727272</v>
      </c>
      <c r="G15" s="99">
        <v>24</v>
      </c>
      <c r="H15" s="20">
        <v>36</v>
      </c>
      <c r="I15" s="20">
        <f t="shared" si="1"/>
        <v>30</v>
      </c>
      <c r="J15" s="32">
        <f>SUM(I15/'01.02.2025 '!I15)*100</f>
        <v>100</v>
      </c>
      <c r="K15" s="100">
        <v>100</v>
      </c>
      <c r="L15" s="99">
        <v>40</v>
      </c>
      <c r="M15" s="20">
        <v>40</v>
      </c>
      <c r="N15" s="20">
        <f t="shared" si="5"/>
        <v>40</v>
      </c>
      <c r="O15" s="111">
        <f>(N15/'01.01.2025'!N15)*100</f>
        <v>100</v>
      </c>
      <c r="P15" s="99">
        <v>30</v>
      </c>
      <c r="Q15" s="20">
        <v>30</v>
      </c>
      <c r="R15" s="20">
        <f t="shared" si="2"/>
        <v>30</v>
      </c>
      <c r="S15" s="22">
        <f>SUM(R15/'01.02.2025 '!R15)*100</f>
        <v>80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3"/>
        <v>31</v>
      </c>
      <c r="AF15" s="57">
        <f t="shared" si="4"/>
        <v>34.5</v>
      </c>
    </row>
    <row r="16" spans="1:32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0">
        <f>(E16/'01.01.2025'!E16)*100</f>
        <v>100</v>
      </c>
      <c r="G16" s="99">
        <v>910</v>
      </c>
      <c r="H16" s="22">
        <v>1840</v>
      </c>
      <c r="I16" s="22">
        <f t="shared" si="1"/>
        <v>1375</v>
      </c>
      <c r="J16" s="32">
        <f>SUM(I16/'01.02.2025 '!I16)*100</f>
        <v>100</v>
      </c>
      <c r="K16" s="100">
        <v>100</v>
      </c>
      <c r="L16" s="99">
        <v>900</v>
      </c>
      <c r="M16" s="20">
        <v>900</v>
      </c>
      <c r="N16" s="20">
        <f t="shared" si="5"/>
        <v>900</v>
      </c>
      <c r="O16" s="111">
        <f>(N16/'01.01.2025'!N16)*100</f>
        <v>100</v>
      </c>
      <c r="P16" s="99">
        <v>700</v>
      </c>
      <c r="Q16" s="20">
        <v>700</v>
      </c>
      <c r="R16" s="20">
        <f t="shared" si="2"/>
        <v>700</v>
      </c>
      <c r="S16" s="22">
        <f>SUM(R16/'01.02.2025 '!R16)*100</f>
        <v>100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3"/>
        <v>802.5</v>
      </c>
      <c r="AF16" s="57">
        <f t="shared" si="4"/>
        <v>1035</v>
      </c>
    </row>
    <row r="17" spans="1:32">
      <c r="A17" s="12">
        <v>10</v>
      </c>
      <c r="B17" s="84" t="s">
        <v>28</v>
      </c>
      <c r="C17" s="89">
        <v>156</v>
      </c>
      <c r="D17" s="14">
        <v>156</v>
      </c>
      <c r="E17" s="15">
        <f t="shared" si="0"/>
        <v>156</v>
      </c>
      <c r="F17" s="90" t="e">
        <f>(E17/'01.01.2025'!E17)*100</f>
        <v>#DIV/0!</v>
      </c>
      <c r="G17" s="99"/>
      <c r="H17" s="20"/>
      <c r="I17" s="20">
        <f t="shared" si="1"/>
        <v>0</v>
      </c>
      <c r="J17" s="32" t="e">
        <f>SUM(I17/'01.02.2025 '!I17)*100</f>
        <v>#DIV/0!</v>
      </c>
      <c r="K17" s="100">
        <v>0</v>
      </c>
      <c r="L17" s="112">
        <v>139</v>
      </c>
      <c r="M17" s="34">
        <v>139</v>
      </c>
      <c r="N17" s="20">
        <f t="shared" si="5"/>
        <v>139</v>
      </c>
      <c r="O17" s="111">
        <f>(N17/'01.01.2025'!N17)*100</f>
        <v>106.92307692307692</v>
      </c>
      <c r="P17" s="99">
        <v>115</v>
      </c>
      <c r="Q17" s="20">
        <v>115</v>
      </c>
      <c r="R17" s="20">
        <f t="shared" si="2"/>
        <v>115</v>
      </c>
      <c r="S17" s="22">
        <f>SUM(R17/'01.02.2025 '!R17)*100</f>
        <v>114.99999999999999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3</v>
      </c>
      <c r="AE17" s="57">
        <f t="shared" si="3"/>
        <v>136.66666666666666</v>
      </c>
      <c r="AF17" s="57">
        <f t="shared" si="4"/>
        <v>136.66666666666666</v>
      </c>
    </row>
    <row r="18" spans="1:32" ht="21.6">
      <c r="A18" s="12">
        <v>11</v>
      </c>
      <c r="B18" s="84" t="s">
        <v>29</v>
      </c>
      <c r="C18" s="89">
        <v>506</v>
      </c>
      <c r="D18" s="14">
        <v>506</v>
      </c>
      <c r="E18" s="14">
        <f t="shared" si="0"/>
        <v>506</v>
      </c>
      <c r="F18" s="90">
        <f>(E18/'01.01.2025'!E18)*100</f>
        <v>101.09890109890109</v>
      </c>
      <c r="G18" s="99">
        <v>646</v>
      </c>
      <c r="H18" s="20">
        <v>646</v>
      </c>
      <c r="I18" s="20">
        <f t="shared" si="1"/>
        <v>646</v>
      </c>
      <c r="J18" s="32">
        <f>SUM(I18/'01.02.2025 '!I18)*100</f>
        <v>100</v>
      </c>
      <c r="K18" s="100">
        <v>100</v>
      </c>
      <c r="L18" s="99">
        <v>442</v>
      </c>
      <c r="M18" s="20">
        <v>442</v>
      </c>
      <c r="N18" s="20">
        <f t="shared" si="5"/>
        <v>442</v>
      </c>
      <c r="O18" s="111" t="e">
        <f>(N18/'01.01.2025'!N18)*100</f>
        <v>#DIV/0!</v>
      </c>
      <c r="P18" s="99">
        <v>555</v>
      </c>
      <c r="Q18" s="20">
        <v>555</v>
      </c>
      <c r="R18" s="20">
        <f t="shared" si="2"/>
        <v>555</v>
      </c>
      <c r="S18" s="22">
        <f>SUM(R18/'01.02.2025 '!R18)*100</f>
        <v>124.71910112359549</v>
      </c>
      <c r="T18" s="119">
        <v>50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4</v>
      </c>
      <c r="AE18" s="57">
        <f t="shared" si="3"/>
        <v>537.25</v>
      </c>
      <c r="AF18" s="57">
        <f t="shared" si="4"/>
        <v>537.25</v>
      </c>
    </row>
    <row r="19" spans="1:32" ht="21.6">
      <c r="A19" s="12">
        <v>12</v>
      </c>
      <c r="B19" s="84" t="s">
        <v>30</v>
      </c>
      <c r="C19" s="89">
        <v>500</v>
      </c>
      <c r="D19" s="14">
        <v>500</v>
      </c>
      <c r="E19" s="15">
        <f t="shared" si="0"/>
        <v>500</v>
      </c>
      <c r="F19" s="90">
        <f>(E19/'01.01.2025'!E19)*100</f>
        <v>99.304865938430993</v>
      </c>
      <c r="G19" s="99">
        <v>548</v>
      </c>
      <c r="H19" s="20">
        <v>548</v>
      </c>
      <c r="I19" s="20">
        <f t="shared" si="1"/>
        <v>548</v>
      </c>
      <c r="J19" s="32">
        <f>SUM(I19/'01.02.2025 '!I19)*100</f>
        <v>100</v>
      </c>
      <c r="K19" s="100">
        <v>100</v>
      </c>
      <c r="L19" s="101"/>
      <c r="M19" s="22"/>
      <c r="N19" s="20">
        <f t="shared" si="5"/>
        <v>0</v>
      </c>
      <c r="O19" s="111">
        <f>(N19/'01.01.2025'!N19)*100</f>
        <v>0</v>
      </c>
      <c r="P19" s="99">
        <v>760</v>
      </c>
      <c r="Q19" s="20">
        <v>760</v>
      </c>
      <c r="R19" s="20">
        <f t="shared" si="2"/>
        <v>760</v>
      </c>
      <c r="S19" s="22">
        <f>SUM(R19/'01.02.2025 '!R19)*100</f>
        <v>91.017964071856284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 t="shared" si="3"/>
        <v>602.66666666666663</v>
      </c>
      <c r="AF19" s="57">
        <f t="shared" si="4"/>
        <v>602.66666666666663</v>
      </c>
    </row>
    <row r="20" spans="1:32" ht="21.6">
      <c r="A20" s="12">
        <v>13</v>
      </c>
      <c r="B20" s="84" t="s">
        <v>31</v>
      </c>
      <c r="C20" s="92">
        <v>1120</v>
      </c>
      <c r="D20" s="21">
        <v>1120</v>
      </c>
      <c r="E20" s="23">
        <f t="shared" si="0"/>
        <v>1120</v>
      </c>
      <c r="F20" s="90">
        <f>(E20/'01.01.2025'!E20)*100</f>
        <v>81.159420289855078</v>
      </c>
      <c r="G20" s="101">
        <v>1158</v>
      </c>
      <c r="H20" s="22">
        <v>1158</v>
      </c>
      <c r="I20" s="22">
        <f t="shared" si="1"/>
        <v>1158</v>
      </c>
      <c r="J20" s="32">
        <f>SUM(I20/'01.02.2025 '!I20)*100</f>
        <v>100</v>
      </c>
      <c r="K20" s="100">
        <v>100</v>
      </c>
      <c r="L20" s="99">
        <v>0</v>
      </c>
      <c r="M20" s="20">
        <v>0</v>
      </c>
      <c r="N20" s="20">
        <f t="shared" si="5"/>
        <v>0</v>
      </c>
      <c r="O20" s="111" t="e">
        <f>(N20/'01.01.2025'!N20)*100</f>
        <v>#VALUE!</v>
      </c>
      <c r="P20" s="99">
        <v>1644</v>
      </c>
      <c r="Q20" s="20">
        <v>1644</v>
      </c>
      <c r="R20" s="20">
        <f t="shared" si="2"/>
        <v>1644</v>
      </c>
      <c r="S20" s="22">
        <f>SUM(R20/'01.02.2025 '!R20)*100</f>
        <v>116.22481442205725</v>
      </c>
      <c r="T20" s="119">
        <v>50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3</v>
      </c>
      <c r="AE20" s="57">
        <f t="shared" si="3"/>
        <v>1307.3333333333333</v>
      </c>
      <c r="AF20" s="57">
        <f t="shared" si="4"/>
        <v>1307.3333333333333</v>
      </c>
    </row>
    <row r="21" spans="1:32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(E21/'01.01.2025'!E21)*100</f>
        <v>#VALUE!</v>
      </c>
      <c r="G21" s="99" t="s">
        <v>20</v>
      </c>
      <c r="H21" s="20" t="s">
        <v>20</v>
      </c>
      <c r="I21" s="20" t="s">
        <v>20</v>
      </c>
      <c r="J21" s="32" t="e">
        <f>SUM(I21/'01.02.2025 '!I21)*100</f>
        <v>#VALUE!</v>
      </c>
      <c r="K21" s="100">
        <v>0</v>
      </c>
      <c r="L21" s="99" t="s">
        <v>20</v>
      </c>
      <c r="M21" s="20">
        <v>0</v>
      </c>
      <c r="N21" s="20" t="e">
        <f t="shared" si="5"/>
        <v>#VALUE!</v>
      </c>
      <c r="O21" s="111" t="e">
        <f>(N21/'01.01.2025'!N21)*100</f>
        <v>#VALUE!</v>
      </c>
      <c r="P21" s="99" t="s">
        <v>20</v>
      </c>
      <c r="Q21" s="20"/>
      <c r="R21" s="20" t="s">
        <v>20</v>
      </c>
      <c r="S21" s="22" t="e">
        <f>SUM(R21/'01.02.2025 '!R21)*100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3"/>
        <v>#VALUE!</v>
      </c>
      <c r="AF21" s="57" t="e">
        <f t="shared" si="4"/>
        <v>#VALUE!</v>
      </c>
    </row>
    <row r="22" spans="1:32">
      <c r="A22" s="12">
        <v>15</v>
      </c>
      <c r="B22" s="84" t="s">
        <v>33</v>
      </c>
      <c r="C22" s="89" t="s">
        <v>20</v>
      </c>
      <c r="D22" s="14"/>
      <c r="E22" s="15" t="e">
        <f t="shared" ref="E22:E25" si="6">(C22+D22)/2</f>
        <v>#VALUE!</v>
      </c>
      <c r="F22" s="90" t="e">
        <f>(E22/'01.01.2025'!E22)*100</f>
        <v>#VALUE!</v>
      </c>
      <c r="G22" s="99"/>
      <c r="H22" s="20"/>
      <c r="I22" s="20"/>
      <c r="J22" s="32">
        <f>SUM(I22/'01.02.2025 '!I22)*100</f>
        <v>0</v>
      </c>
      <c r="K22" s="100">
        <v>50</v>
      </c>
      <c r="L22" s="99" t="s">
        <v>34</v>
      </c>
      <c r="M22" s="20">
        <v>0</v>
      </c>
      <c r="N22" s="20" t="e">
        <f t="shared" si="5"/>
        <v>#VALUE!</v>
      </c>
      <c r="O22" s="111" t="e">
        <f>(N22/'01.01.2025'!N22)*100</f>
        <v>#VALUE!</v>
      </c>
      <c r="P22" s="99" t="s">
        <v>20</v>
      </c>
      <c r="Q22" s="20"/>
      <c r="R22" s="20" t="s">
        <v>20</v>
      </c>
      <c r="S22" s="22" t="e">
        <f>SUM(R22/'01.02.2025 '!R22)*100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3"/>
        <v>#VALUE!</v>
      </c>
      <c r="AF22" s="57">
        <f t="shared" si="4"/>
        <v>0</v>
      </c>
    </row>
    <row r="23" spans="1:32">
      <c r="A23" s="12">
        <v>16</v>
      </c>
      <c r="B23" s="84" t="s">
        <v>35</v>
      </c>
      <c r="C23" s="89">
        <v>262</v>
      </c>
      <c r="D23" s="14">
        <v>262</v>
      </c>
      <c r="E23" s="15">
        <f t="shared" si="6"/>
        <v>262</v>
      </c>
      <c r="F23" s="90">
        <f>(E23/'01.01.2025'!E23)*100</f>
        <v>104.80000000000001</v>
      </c>
      <c r="G23" s="102">
        <v>0</v>
      </c>
      <c r="H23" s="62"/>
      <c r="I23" s="20">
        <f t="shared" ref="I23:I48" si="7">(G23+H23)/2</f>
        <v>0</v>
      </c>
      <c r="J23" s="32">
        <f>SUM(I23/'01.02.2025 '!I23)*100</f>
        <v>0</v>
      </c>
      <c r="K23" s="100">
        <v>100</v>
      </c>
      <c r="L23" s="99">
        <v>0</v>
      </c>
      <c r="M23" s="20">
        <v>0</v>
      </c>
      <c r="N23" s="20">
        <f t="shared" si="5"/>
        <v>0</v>
      </c>
      <c r="O23" s="111" t="e">
        <f>(N23/'01.01.2025'!N23)*100</f>
        <v>#DIV/0!</v>
      </c>
      <c r="P23" s="99"/>
      <c r="Q23" s="20"/>
      <c r="R23" s="20">
        <f t="shared" ref="R23:R44" si="8">(P23+Q23)/2</f>
        <v>0</v>
      </c>
      <c r="S23" s="22">
        <f>SUM(R23/'01.02.2025 '!R23)*100</f>
        <v>0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1</v>
      </c>
      <c r="AE23" s="57">
        <f t="shared" si="3"/>
        <v>262</v>
      </c>
      <c r="AF23" s="57">
        <f t="shared" si="4"/>
        <v>262</v>
      </c>
    </row>
    <row r="24" spans="1:32">
      <c r="A24" s="12">
        <v>17</v>
      </c>
      <c r="B24" s="84" t="s">
        <v>36</v>
      </c>
      <c r="C24" s="89">
        <v>265</v>
      </c>
      <c r="D24" s="25">
        <v>1501</v>
      </c>
      <c r="E24" s="15">
        <f t="shared" si="6"/>
        <v>883</v>
      </c>
      <c r="F24" s="90">
        <f>(E24/'01.01.2025'!E24)*100</f>
        <v>108.94509561998767</v>
      </c>
      <c r="G24" s="103">
        <v>214</v>
      </c>
      <c r="H24" s="63">
        <v>429</v>
      </c>
      <c r="I24" s="20">
        <f t="shared" si="7"/>
        <v>321.5</v>
      </c>
      <c r="J24" s="32">
        <f>SUM(I24/'01.02.2025 '!I24)*100</f>
        <v>79.975124378109456</v>
      </c>
      <c r="K24" s="104">
        <v>100</v>
      </c>
      <c r="L24" s="99">
        <v>260</v>
      </c>
      <c r="M24" s="20">
        <v>1040</v>
      </c>
      <c r="N24" s="20">
        <f t="shared" si="5"/>
        <v>650</v>
      </c>
      <c r="O24" s="111">
        <f>(N24/'01.01.2025'!N24)*100</f>
        <v>73.86363636363636</v>
      </c>
      <c r="P24" s="99">
        <v>315</v>
      </c>
      <c r="Q24" s="20">
        <v>1550</v>
      </c>
      <c r="R24" s="20">
        <f t="shared" si="8"/>
        <v>932.5</v>
      </c>
      <c r="S24" s="22">
        <f>SUM(R24/'01.02.2025 '!R24)*100</f>
        <v>111.67664670658684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3"/>
        <v>263.5</v>
      </c>
      <c r="AF24" s="57">
        <f t="shared" si="4"/>
        <v>1130</v>
      </c>
    </row>
    <row r="25" spans="1:32">
      <c r="A25" s="12">
        <v>18</v>
      </c>
      <c r="B25" s="84" t="s">
        <v>37</v>
      </c>
      <c r="C25" s="89">
        <v>500</v>
      </c>
      <c r="D25" s="14">
        <v>500</v>
      </c>
      <c r="E25" s="15">
        <f t="shared" si="6"/>
        <v>500</v>
      </c>
      <c r="F25" s="90" t="e">
        <f>(E25/'01.01.2025'!E25)*100</f>
        <v>#DIV/0!</v>
      </c>
      <c r="G25" s="99">
        <v>305</v>
      </c>
      <c r="H25" s="20">
        <v>1815</v>
      </c>
      <c r="I25" s="20">
        <f t="shared" si="7"/>
        <v>1060</v>
      </c>
      <c r="J25" s="32">
        <f>SUM(I25/'01.02.2025 '!I25)*100</f>
        <v>92.013888888888886</v>
      </c>
      <c r="K25" s="100">
        <v>50</v>
      </c>
      <c r="L25" s="99">
        <v>990</v>
      </c>
      <c r="M25" s="20">
        <v>990</v>
      </c>
      <c r="N25" s="20">
        <f t="shared" si="5"/>
        <v>990</v>
      </c>
      <c r="O25" s="111" t="e">
        <f>(N25/'01.01.2025'!N25)*100</f>
        <v>#DIV/0!</v>
      </c>
      <c r="P25" s="99">
        <v>435</v>
      </c>
      <c r="Q25" s="20">
        <v>840</v>
      </c>
      <c r="R25" s="20">
        <f t="shared" si="8"/>
        <v>637.5</v>
      </c>
      <c r="S25" s="22">
        <f>SUM(R25/'01.02.2025 '!R25)*100</f>
        <v>49.038461538461533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4</v>
      </c>
      <c r="AE25" s="57">
        <f t="shared" si="3"/>
        <v>557.5</v>
      </c>
      <c r="AF25" s="57">
        <f t="shared" si="4"/>
        <v>1036.25</v>
      </c>
    </row>
    <row r="26" spans="1:32">
      <c r="A26" s="12">
        <v>19</v>
      </c>
      <c r="B26" s="84" t="s">
        <v>38</v>
      </c>
      <c r="C26" s="89">
        <v>390</v>
      </c>
      <c r="D26" s="14">
        <v>390</v>
      </c>
      <c r="E26" s="15" t="s">
        <v>34</v>
      </c>
      <c r="F26" s="90" t="e">
        <f>(E26/'01.01.2025'!E26)*100</f>
        <v>#VALUE!</v>
      </c>
      <c r="G26" s="99">
        <v>498</v>
      </c>
      <c r="H26" s="20">
        <v>1916</v>
      </c>
      <c r="I26" s="20">
        <f t="shared" si="7"/>
        <v>1207</v>
      </c>
      <c r="J26" s="32">
        <f>SUM(I26/'01.02.2025 '!I26)*100</f>
        <v>242.36947791164658</v>
      </c>
      <c r="K26" s="100">
        <v>50</v>
      </c>
      <c r="L26" s="99">
        <v>0</v>
      </c>
      <c r="M26" s="20">
        <v>0</v>
      </c>
      <c r="N26" s="20">
        <f t="shared" si="5"/>
        <v>0</v>
      </c>
      <c r="O26" s="111" t="e">
        <f>(N26/'01.01.2025'!N26)*100</f>
        <v>#DIV/0!</v>
      </c>
      <c r="P26" s="99"/>
      <c r="Q26" s="20"/>
      <c r="R26" s="20">
        <f t="shared" si="8"/>
        <v>0</v>
      </c>
      <c r="S26" s="22" t="e">
        <f>SUM(R26/'01.02.2025 '!R26)*100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2</v>
      </c>
      <c r="AE26" s="57">
        <f t="shared" si="3"/>
        <v>444</v>
      </c>
      <c r="AF26" s="57">
        <f t="shared" si="4"/>
        <v>1153</v>
      </c>
    </row>
    <row r="27" spans="1:32">
      <c r="A27" s="12">
        <v>20</v>
      </c>
      <c r="B27" s="84" t="s">
        <v>39</v>
      </c>
      <c r="C27" s="89">
        <v>109</v>
      </c>
      <c r="D27" s="14">
        <v>216</v>
      </c>
      <c r="E27" s="15">
        <f t="shared" ref="E27:E38" si="9">(C27+D27)/2</f>
        <v>162.5</v>
      </c>
      <c r="F27" s="90">
        <f>(E27/'01.01.2025'!E27)*100</f>
        <v>103.83386581469649</v>
      </c>
      <c r="G27" s="99">
        <v>90</v>
      </c>
      <c r="H27" s="20">
        <v>142</v>
      </c>
      <c r="I27" s="20">
        <f t="shared" si="7"/>
        <v>116</v>
      </c>
      <c r="J27" s="32">
        <f>SUM(I27/'01.02.2025 '!I27)*100</f>
        <v>101.75438596491229</v>
      </c>
      <c r="K27" s="100">
        <v>100</v>
      </c>
      <c r="L27" s="99">
        <v>99</v>
      </c>
      <c r="M27" s="22">
        <v>159</v>
      </c>
      <c r="N27" s="20">
        <f t="shared" si="5"/>
        <v>129</v>
      </c>
      <c r="O27" s="111">
        <f>(N27/'01.01.2025'!N27)*100</f>
        <v>97.727272727272734</v>
      </c>
      <c r="P27" s="99">
        <v>55</v>
      </c>
      <c r="Q27" s="20">
        <v>225</v>
      </c>
      <c r="R27" s="20">
        <f t="shared" si="8"/>
        <v>140</v>
      </c>
      <c r="S27" s="22">
        <f>SUM(R27/'01.02.2025 '!R27)*100</f>
        <v>99.644128113879006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3"/>
        <v>88.25</v>
      </c>
      <c r="AF27" s="57">
        <f t="shared" si="4"/>
        <v>185.5</v>
      </c>
    </row>
    <row r="28" spans="1:32" ht="21.6">
      <c r="A28" s="12">
        <v>21</v>
      </c>
      <c r="B28" s="84" t="s">
        <v>40</v>
      </c>
      <c r="C28" s="89">
        <v>104</v>
      </c>
      <c r="D28" s="14">
        <v>104</v>
      </c>
      <c r="E28" s="15">
        <f t="shared" si="9"/>
        <v>104</v>
      </c>
      <c r="F28" s="90">
        <f>(E28/'01.01.2025'!E28)*100</f>
        <v>101.96078431372548</v>
      </c>
      <c r="G28" s="99">
        <v>100</v>
      </c>
      <c r="H28" s="20">
        <v>100</v>
      </c>
      <c r="I28" s="20">
        <f t="shared" si="7"/>
        <v>100</v>
      </c>
      <c r="J28" s="32">
        <f>SUM(I28/'01.02.2025 '!I28)*100</f>
        <v>120.48192771084338</v>
      </c>
      <c r="K28" s="100">
        <v>100</v>
      </c>
      <c r="L28" s="99">
        <v>102</v>
      </c>
      <c r="M28" s="20">
        <v>102</v>
      </c>
      <c r="N28" s="20">
        <f t="shared" si="5"/>
        <v>102</v>
      </c>
      <c r="O28" s="111">
        <f>(N28/'01.01.2025'!N28)*100</f>
        <v>100</v>
      </c>
      <c r="P28" s="99">
        <v>100</v>
      </c>
      <c r="Q28" s="20">
        <v>104</v>
      </c>
      <c r="R28" s="20">
        <f t="shared" si="8"/>
        <v>102</v>
      </c>
      <c r="S28" s="22">
        <f>SUM(R28/'01.02.2025 '!R28)*100</f>
        <v>102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3"/>
        <v>101.5</v>
      </c>
      <c r="AF28" s="57">
        <f t="shared" si="4"/>
        <v>102.5</v>
      </c>
    </row>
    <row r="29" spans="1:32" ht="21.6">
      <c r="A29" s="12">
        <v>22</v>
      </c>
      <c r="B29" s="84" t="s">
        <v>41</v>
      </c>
      <c r="C29" s="89">
        <v>102</v>
      </c>
      <c r="D29" s="14">
        <v>102</v>
      </c>
      <c r="E29" s="15">
        <f t="shared" si="9"/>
        <v>102</v>
      </c>
      <c r="F29" s="90">
        <f>(E29/'01.01.2025'!E29)*100</f>
        <v>110.86956521739131</v>
      </c>
      <c r="G29" s="99">
        <v>86</v>
      </c>
      <c r="H29" s="20">
        <v>86</v>
      </c>
      <c r="I29" s="20">
        <f t="shared" si="7"/>
        <v>86</v>
      </c>
      <c r="J29" s="32">
        <f>SUM(I29/'01.02.2025 '!I29)*100</f>
        <v>92.473118279569889</v>
      </c>
      <c r="K29" s="100">
        <v>100</v>
      </c>
      <c r="L29" s="99">
        <v>92</v>
      </c>
      <c r="M29" s="20">
        <v>92</v>
      </c>
      <c r="N29" s="20">
        <f t="shared" si="5"/>
        <v>92</v>
      </c>
      <c r="O29" s="111">
        <f>(N29/'01.01.2025'!N29)*100</f>
        <v>100</v>
      </c>
      <c r="P29" s="99">
        <v>94</v>
      </c>
      <c r="Q29" s="20">
        <v>102</v>
      </c>
      <c r="R29" s="20">
        <f t="shared" si="8"/>
        <v>98</v>
      </c>
      <c r="S29" s="22">
        <f>SUM(R29/'01.02.2025 '!R29)*100</f>
        <v>106.5217391304348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4</v>
      </c>
      <c r="AE29" s="57">
        <f t="shared" si="3"/>
        <v>93.5</v>
      </c>
      <c r="AF29" s="57">
        <f t="shared" si="4"/>
        <v>95.5</v>
      </c>
    </row>
    <row r="30" spans="1:32" ht="21.6">
      <c r="A30" s="12">
        <v>23</v>
      </c>
      <c r="B30" s="84" t="s">
        <v>42</v>
      </c>
      <c r="C30" s="89">
        <v>94</v>
      </c>
      <c r="D30" s="14">
        <v>94</v>
      </c>
      <c r="E30" s="15">
        <f t="shared" si="9"/>
        <v>94</v>
      </c>
      <c r="F30" s="90">
        <f>(E30/'01.01.2025'!E30)*100</f>
        <v>77.685950413223139</v>
      </c>
      <c r="G30" s="99">
        <v>102</v>
      </c>
      <c r="H30" s="20">
        <v>163</v>
      </c>
      <c r="I30" s="20">
        <f t="shared" si="7"/>
        <v>132.5</v>
      </c>
      <c r="J30" s="32">
        <f>SUM(I30/'01.02.2025 '!I30)*100</f>
        <v>139.4736842105263</v>
      </c>
      <c r="K30" s="100">
        <v>100</v>
      </c>
      <c r="L30" s="99">
        <v>110</v>
      </c>
      <c r="M30" s="20">
        <v>115</v>
      </c>
      <c r="N30" s="20">
        <f t="shared" si="5"/>
        <v>112.5</v>
      </c>
      <c r="O30" s="111">
        <f>(N30/'01.01.2025'!N30)*100</f>
        <v>102.27272727272727</v>
      </c>
      <c r="P30" s="99">
        <v>90</v>
      </c>
      <c r="Q30" s="20">
        <v>90</v>
      </c>
      <c r="R30" s="20">
        <f t="shared" si="8"/>
        <v>90</v>
      </c>
      <c r="S30" s="22">
        <f>SUM(R30/'01.02.2025 '!R30)*100</f>
        <v>69.230769230769226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3"/>
        <v>99</v>
      </c>
      <c r="AF30" s="57">
        <f t="shared" si="4"/>
        <v>115.5</v>
      </c>
    </row>
    <row r="31" spans="1:32">
      <c r="A31" s="12">
        <v>24</v>
      </c>
      <c r="B31" s="84" t="s">
        <v>43</v>
      </c>
      <c r="C31" s="89">
        <v>660</v>
      </c>
      <c r="D31" s="14">
        <v>660</v>
      </c>
      <c r="E31" s="15">
        <f t="shared" si="9"/>
        <v>660</v>
      </c>
      <c r="F31" s="90" t="e">
        <f>(E31/'01.01.2025'!E31)*100</f>
        <v>#DIV/0!</v>
      </c>
      <c r="G31" s="99">
        <v>585</v>
      </c>
      <c r="H31" s="20">
        <v>765</v>
      </c>
      <c r="I31" s="20">
        <f t="shared" si="7"/>
        <v>675</v>
      </c>
      <c r="J31" s="32">
        <f>SUM(I31/'01.02.2025 '!I31)*100</f>
        <v>67.771084337349393</v>
      </c>
      <c r="K31" s="100">
        <v>50</v>
      </c>
      <c r="L31" s="99">
        <v>0</v>
      </c>
      <c r="M31" s="20">
        <v>0</v>
      </c>
      <c r="N31" s="20">
        <f t="shared" si="5"/>
        <v>0</v>
      </c>
      <c r="O31" s="111" t="e">
        <f>(N31/'01.01.2025'!N31)*100</f>
        <v>#DIV/0!</v>
      </c>
      <c r="P31" s="99">
        <v>700</v>
      </c>
      <c r="Q31" s="20">
        <v>700</v>
      </c>
      <c r="R31" s="20">
        <f t="shared" si="8"/>
        <v>700</v>
      </c>
      <c r="S31" s="22">
        <f>SUM(R31/'01.02.2025 '!R31)*100</f>
        <v>121.73913043478262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3</v>
      </c>
      <c r="AE31" s="57">
        <f t="shared" si="3"/>
        <v>648.33333333333337</v>
      </c>
      <c r="AF31" s="57">
        <f t="shared" si="4"/>
        <v>708.33333333333337</v>
      </c>
    </row>
    <row r="32" spans="1:32" ht="21.6">
      <c r="A32" s="12">
        <v>25</v>
      </c>
      <c r="B32" s="84" t="s">
        <v>44</v>
      </c>
      <c r="C32" s="92">
        <v>1566</v>
      </c>
      <c r="D32" s="21">
        <v>1844</v>
      </c>
      <c r="E32" s="27">
        <f t="shared" si="9"/>
        <v>1705</v>
      </c>
      <c r="F32" s="90">
        <f>(E32/'01.01.2025'!E32)*100</f>
        <v>120.83628632175763</v>
      </c>
      <c r="G32" s="105">
        <v>1787</v>
      </c>
      <c r="H32" s="22">
        <v>1787</v>
      </c>
      <c r="I32" s="22">
        <f t="shared" si="7"/>
        <v>1787</v>
      </c>
      <c r="J32" s="32">
        <f>SUM(I32/'01.02.2025 '!I32)*100</f>
        <v>102.85128866276058</v>
      </c>
      <c r="K32" s="100">
        <v>100</v>
      </c>
      <c r="L32" s="99"/>
      <c r="M32" s="20"/>
      <c r="N32" s="20">
        <f t="shared" si="5"/>
        <v>0</v>
      </c>
      <c r="O32" s="111">
        <f>(N32/'01.01.2025'!N32)*100</f>
        <v>0</v>
      </c>
      <c r="P32" s="105">
        <v>1785</v>
      </c>
      <c r="Q32" s="36">
        <v>1785</v>
      </c>
      <c r="R32" s="20">
        <f t="shared" si="8"/>
        <v>1785</v>
      </c>
      <c r="S32" s="22">
        <f>SUM(R32/'01.02.2025 '!R32)*100</f>
        <v>128.60230547550432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4</v>
      </c>
      <c r="AE32" s="57">
        <f t="shared" si="3"/>
        <v>1284.5</v>
      </c>
      <c r="AF32" s="57">
        <f t="shared" si="4"/>
        <v>1354</v>
      </c>
    </row>
    <row r="33" spans="1:32">
      <c r="A33" s="12">
        <v>26</v>
      </c>
      <c r="B33" s="84" t="s">
        <v>45</v>
      </c>
      <c r="C33" s="89">
        <v>149</v>
      </c>
      <c r="D33" s="14">
        <v>149</v>
      </c>
      <c r="E33" s="15">
        <f t="shared" si="9"/>
        <v>149</v>
      </c>
      <c r="F33" s="90">
        <f>(E33/'01.01.2025'!E33)*100</f>
        <v>118.25396825396825</v>
      </c>
      <c r="G33" s="99">
        <v>148</v>
      </c>
      <c r="H33" s="20">
        <v>148</v>
      </c>
      <c r="I33" s="20">
        <f t="shared" si="7"/>
        <v>148</v>
      </c>
      <c r="J33" s="32">
        <f>SUM(I33/'01.02.2025 '!I33)*100</f>
        <v>107.24637681159422</v>
      </c>
      <c r="K33" s="100">
        <v>100</v>
      </c>
      <c r="L33" s="99">
        <v>0</v>
      </c>
      <c r="M33" s="20">
        <v>0</v>
      </c>
      <c r="N33" s="20">
        <f t="shared" si="5"/>
        <v>0</v>
      </c>
      <c r="O33" s="111" t="e">
        <f>(N33/'01.01.2025'!N33)*100</f>
        <v>#VALUE!</v>
      </c>
      <c r="P33" s="99">
        <v>130</v>
      </c>
      <c r="Q33" s="20">
        <v>130</v>
      </c>
      <c r="R33" s="20">
        <f t="shared" si="8"/>
        <v>130</v>
      </c>
      <c r="S33" s="22">
        <f>SUM(R33/'01.02.2025 '!R33)*100</f>
        <v>104</v>
      </c>
      <c r="T33" s="119">
        <v>50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3</v>
      </c>
      <c r="AE33" s="57">
        <f t="shared" si="3"/>
        <v>142.33333333333334</v>
      </c>
      <c r="AF33" s="57">
        <f t="shared" si="4"/>
        <v>142.33333333333334</v>
      </c>
    </row>
    <row r="34" spans="1:32">
      <c r="A34" s="12">
        <v>27</v>
      </c>
      <c r="B34" s="84" t="s">
        <v>46</v>
      </c>
      <c r="C34" s="89">
        <v>463</v>
      </c>
      <c r="D34" s="14">
        <v>463</v>
      </c>
      <c r="E34" s="15">
        <f t="shared" si="9"/>
        <v>463</v>
      </c>
      <c r="F34" s="90">
        <f>(E34/'01.01.2025'!E34)*100</f>
        <v>102.8888888888889</v>
      </c>
      <c r="G34" s="99">
        <v>450</v>
      </c>
      <c r="H34" s="20">
        <v>583</v>
      </c>
      <c r="I34" s="20">
        <f t="shared" si="7"/>
        <v>516.5</v>
      </c>
      <c r="J34" s="32">
        <f>SUM(I34/'01.02.2025 '!I34)*100</f>
        <v>123.96198339173425</v>
      </c>
      <c r="K34" s="100">
        <v>100</v>
      </c>
      <c r="L34" s="99">
        <v>460</v>
      </c>
      <c r="M34" s="20">
        <v>460</v>
      </c>
      <c r="N34" s="20">
        <f t="shared" si="5"/>
        <v>460</v>
      </c>
      <c r="O34" s="111" t="e">
        <f>(N34/'01.01.2025'!N34)*100</f>
        <v>#DIV/0!</v>
      </c>
      <c r="P34" s="99">
        <v>500</v>
      </c>
      <c r="Q34" s="20">
        <v>500</v>
      </c>
      <c r="R34" s="20">
        <f t="shared" si="8"/>
        <v>500</v>
      </c>
      <c r="S34" s="22">
        <f>SUM(R34/'01.02.2025 '!R34)*100</f>
        <v>100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 t="shared" si="3"/>
        <v>624.33333333333337</v>
      </c>
      <c r="AF34" s="57">
        <f t="shared" si="4"/>
        <v>668.66666666666663</v>
      </c>
    </row>
    <row r="35" spans="1:32" ht="21.6">
      <c r="A35" s="12">
        <v>28</v>
      </c>
      <c r="B35" s="84" t="s">
        <v>47</v>
      </c>
      <c r="C35" s="89">
        <v>0</v>
      </c>
      <c r="D35" s="14">
        <v>0</v>
      </c>
      <c r="E35" s="15">
        <f t="shared" si="9"/>
        <v>0</v>
      </c>
      <c r="F35" s="90">
        <f>(E35/'01.01.2025'!E35)*100</f>
        <v>0</v>
      </c>
      <c r="G35" s="101">
        <v>939</v>
      </c>
      <c r="H35" s="22">
        <v>939</v>
      </c>
      <c r="I35" s="22">
        <f t="shared" si="7"/>
        <v>939</v>
      </c>
      <c r="J35" s="32">
        <f>SUM(I35/'01.02.2025 '!I35)*100</f>
        <v>95.572519083969468</v>
      </c>
      <c r="K35" s="100">
        <v>100</v>
      </c>
      <c r="L35" s="99">
        <v>0</v>
      </c>
      <c r="M35" s="22">
        <v>0</v>
      </c>
      <c r="N35" s="20">
        <f t="shared" si="5"/>
        <v>0</v>
      </c>
      <c r="O35" s="111" t="e">
        <f>(N35/'01.01.2025'!N35)*100</f>
        <v>#DIV/0!</v>
      </c>
      <c r="P35" s="101">
        <v>1025</v>
      </c>
      <c r="Q35" s="20">
        <v>1025</v>
      </c>
      <c r="R35" s="20">
        <f t="shared" si="8"/>
        <v>1025</v>
      </c>
      <c r="S35" s="22">
        <f>SUM(R35/'01.02.2025 '!R35)*100</f>
        <v>100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 t="shared" si="3"/>
        <v>654.66666666666663</v>
      </c>
      <c r="AF35" s="57">
        <f t="shared" si="4"/>
        <v>654.66666666666663</v>
      </c>
    </row>
    <row r="36" spans="1:32">
      <c r="A36" s="12">
        <v>29</v>
      </c>
      <c r="B36" s="84" t="s">
        <v>48</v>
      </c>
      <c r="C36" s="89">
        <v>55</v>
      </c>
      <c r="D36" s="14">
        <v>55</v>
      </c>
      <c r="E36" s="15">
        <f t="shared" si="9"/>
        <v>55</v>
      </c>
      <c r="F36" s="90" t="e">
        <f>(E36/'01.01.2025'!E36)*100</f>
        <v>#DIV/0!</v>
      </c>
      <c r="G36" s="99">
        <v>77</v>
      </c>
      <c r="H36" s="20">
        <v>77</v>
      </c>
      <c r="I36" s="20">
        <f t="shared" si="7"/>
        <v>77</v>
      </c>
      <c r="J36" s="32">
        <f>SUM(I36/'01.02.2025 '!I36)*100</f>
        <v>77.777777777777786</v>
      </c>
      <c r="K36" s="100">
        <v>50</v>
      </c>
      <c r="L36" s="99">
        <v>49</v>
      </c>
      <c r="M36" s="20">
        <v>49</v>
      </c>
      <c r="N36" s="20">
        <f t="shared" si="5"/>
        <v>49</v>
      </c>
      <c r="O36" s="111" t="e">
        <f>(N36/'01.01.2025'!N36)*100</f>
        <v>#DIV/0!</v>
      </c>
      <c r="P36" s="99">
        <v>75</v>
      </c>
      <c r="Q36" s="20">
        <v>75</v>
      </c>
      <c r="R36" s="20">
        <f t="shared" si="8"/>
        <v>75</v>
      </c>
      <c r="S36" s="22">
        <f>SUM(R36/'01.02.2025 '!R36)*100</f>
        <v>108.69565217391303</v>
      </c>
      <c r="T36" s="119">
        <v>50</v>
      </c>
      <c r="U36" s="116">
        <v>65</v>
      </c>
      <c r="V36" s="40">
        <v>65</v>
      </c>
      <c r="W36" s="40">
        <f t="shared" ref="W36:W47" si="10">(U36+V36)/2</f>
        <v>65</v>
      </c>
      <c r="X36" s="41">
        <f>SUM(W36/'01.02.2025 '!W36)*100</f>
        <v>110.16949152542372</v>
      </c>
      <c r="Y36" s="80">
        <v>65</v>
      </c>
      <c r="Z36" s="42">
        <v>65</v>
      </c>
      <c r="AA36" s="40">
        <f>(Y36+Z36)/2</f>
        <v>65</v>
      </c>
      <c r="AB36" s="41">
        <f>SUM(AA36/'01.02.2025 '!AA36)*100</f>
        <v>110.16949152542372</v>
      </c>
      <c r="AC36" s="39">
        <v>100</v>
      </c>
      <c r="AD36" s="39">
        <v>4</v>
      </c>
      <c r="AE36" s="57">
        <f t="shared" si="3"/>
        <v>64</v>
      </c>
      <c r="AF36" s="57">
        <f t="shared" si="4"/>
        <v>64</v>
      </c>
    </row>
    <row r="37" spans="1:32">
      <c r="A37" s="12">
        <v>30</v>
      </c>
      <c r="B37" s="84" t="s">
        <v>49</v>
      </c>
      <c r="C37" s="89">
        <v>59</v>
      </c>
      <c r="D37" s="14">
        <v>59</v>
      </c>
      <c r="E37" s="15">
        <v>47</v>
      </c>
      <c r="F37" s="90">
        <f>(E37/'01.01.2025'!E37)*100</f>
        <v>100</v>
      </c>
      <c r="G37" s="99">
        <v>60</v>
      </c>
      <c r="H37" s="20">
        <v>60</v>
      </c>
      <c r="I37" s="20">
        <f t="shared" si="7"/>
        <v>60</v>
      </c>
      <c r="J37" s="32">
        <f>SUM(I37/'01.02.2025 '!I37)*100</f>
        <v>101.69491525423729</v>
      </c>
      <c r="K37" s="100">
        <v>100</v>
      </c>
      <c r="L37" s="99">
        <v>60</v>
      </c>
      <c r="M37" s="20">
        <v>60</v>
      </c>
      <c r="N37" s="20">
        <f t="shared" si="5"/>
        <v>60</v>
      </c>
      <c r="O37" s="111">
        <f>(N37/'01.01.2025'!N37)*100</f>
        <v>100</v>
      </c>
      <c r="P37" s="99">
        <v>59</v>
      </c>
      <c r="Q37" s="20">
        <v>59</v>
      </c>
      <c r="R37" s="20">
        <f t="shared" si="8"/>
        <v>59</v>
      </c>
      <c r="S37" s="22">
        <f>SUM(R37/'01.02.2025 '!R37)*100</f>
        <v>85.507246376811594</v>
      </c>
      <c r="T37" s="119">
        <v>100</v>
      </c>
      <c r="U37" s="116">
        <v>65</v>
      </c>
      <c r="V37" s="40">
        <v>65</v>
      </c>
      <c r="W37" s="40">
        <f t="shared" si="10"/>
        <v>65</v>
      </c>
      <c r="X37" s="41">
        <f>SUM(W37/'01.02.2025 '!W37)*100</f>
        <v>185.71428571428572</v>
      </c>
      <c r="Y37" s="80">
        <v>65</v>
      </c>
      <c r="Z37" s="42">
        <v>65</v>
      </c>
      <c r="AA37" s="40">
        <f t="shared" ref="AA37:AA47" si="11">(Y37+Z37)/2</f>
        <v>65</v>
      </c>
      <c r="AB37" s="41">
        <f>SUM(AA37/'01.02.2025 '!AA37)*100</f>
        <v>185.71428571428572</v>
      </c>
      <c r="AC37" s="39">
        <v>100</v>
      </c>
      <c r="AD37" s="39">
        <v>6</v>
      </c>
      <c r="AE37" s="57">
        <f t="shared" si="3"/>
        <v>39.666666666666664</v>
      </c>
      <c r="AF37" s="57">
        <f t="shared" si="4"/>
        <v>39.666666666666664</v>
      </c>
    </row>
    <row r="38" spans="1:32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9"/>
        <v>0</v>
      </c>
      <c r="F38" s="90" t="e">
        <f>(E38/'01.01.2025'!E38)*100</f>
        <v>#DIV/0!</v>
      </c>
      <c r="G38" s="99">
        <v>84</v>
      </c>
      <c r="H38" s="20">
        <v>84</v>
      </c>
      <c r="I38" s="20">
        <f t="shared" si="7"/>
        <v>84</v>
      </c>
      <c r="J38" s="32">
        <f>SUM(I38/'01.02.2025 '!I38)*100</f>
        <v>133.33333333333331</v>
      </c>
      <c r="K38" s="100">
        <v>50</v>
      </c>
      <c r="L38" s="99">
        <v>0</v>
      </c>
      <c r="M38" s="20">
        <v>0</v>
      </c>
      <c r="N38" s="20">
        <f t="shared" si="5"/>
        <v>0</v>
      </c>
      <c r="O38" s="111" t="e">
        <f>(N38/'01.01.2025'!N38)*100</f>
        <v>#DIV/0!</v>
      </c>
      <c r="P38" s="99">
        <v>80</v>
      </c>
      <c r="Q38" s="20">
        <v>80</v>
      </c>
      <c r="R38" s="20">
        <f t="shared" si="8"/>
        <v>80</v>
      </c>
      <c r="S38" s="22">
        <f>SUM(R38/'01.02.2025 '!R38)*100</f>
        <v>128</v>
      </c>
      <c r="T38" s="119">
        <v>50</v>
      </c>
      <c r="U38" s="116">
        <v>65</v>
      </c>
      <c r="V38" s="40">
        <v>65</v>
      </c>
      <c r="W38" s="40">
        <f t="shared" si="10"/>
        <v>65</v>
      </c>
      <c r="X38" s="41">
        <f>SUM(W38/'01.02.2025 '!W38)*100</f>
        <v>118.18181818181819</v>
      </c>
      <c r="Y38" s="80">
        <v>65</v>
      </c>
      <c r="Z38" s="42">
        <v>65</v>
      </c>
      <c r="AA38" s="40">
        <f t="shared" si="11"/>
        <v>65</v>
      </c>
      <c r="AB38" s="41">
        <f>SUM(AA38/'01.02.2025 '!AA38)*100</f>
        <v>108.33333333333333</v>
      </c>
      <c r="AC38" s="39">
        <v>100</v>
      </c>
      <c r="AD38" s="39">
        <v>4</v>
      </c>
      <c r="AE38" s="57">
        <f t="shared" si="3"/>
        <v>41</v>
      </c>
      <c r="AF38" s="57">
        <f t="shared" si="4"/>
        <v>41</v>
      </c>
    </row>
    <row r="39" spans="1:32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(E39/'01.01.2025'!E39)*100</f>
        <v>#VALUE!</v>
      </c>
      <c r="G39" s="99">
        <v>146</v>
      </c>
      <c r="H39" s="20">
        <v>146</v>
      </c>
      <c r="I39" s="20">
        <f t="shared" si="7"/>
        <v>146</v>
      </c>
      <c r="J39" s="32">
        <f>SUM(I39/'01.02.2025 '!I39)*100</f>
        <v>100.68965517241379</v>
      </c>
      <c r="K39" s="100">
        <v>50</v>
      </c>
      <c r="L39" s="99">
        <v>0</v>
      </c>
      <c r="M39" s="20">
        <v>0</v>
      </c>
      <c r="N39" s="20">
        <f t="shared" si="5"/>
        <v>0</v>
      </c>
      <c r="O39" s="111" t="e">
        <f>(N39/'01.01.2025'!N39)*100</f>
        <v>#VALUE!</v>
      </c>
      <c r="P39" s="99">
        <v>80</v>
      </c>
      <c r="Q39" s="20">
        <v>80</v>
      </c>
      <c r="R39" s="20">
        <f t="shared" si="8"/>
        <v>80</v>
      </c>
      <c r="S39" s="22" t="e">
        <f>SUM(R39/'01.02.2025 '!R39)*100</f>
        <v>#DIV/0!</v>
      </c>
      <c r="T39" s="119">
        <v>50</v>
      </c>
      <c r="U39" s="116">
        <v>55</v>
      </c>
      <c r="V39" s="40">
        <v>55</v>
      </c>
      <c r="W39" s="40">
        <f t="shared" si="10"/>
        <v>55</v>
      </c>
      <c r="X39" s="41">
        <f>SUM(W39/'01.02.2025 '!W39)*100</f>
        <v>100</v>
      </c>
      <c r="Y39" s="80">
        <v>65</v>
      </c>
      <c r="Z39" s="42">
        <v>65</v>
      </c>
      <c r="AA39" s="40">
        <f t="shared" si="11"/>
        <v>65</v>
      </c>
      <c r="AB39" s="41">
        <f>SUM(AA39/'01.02.2025 '!AA39)*100</f>
        <v>118.18181818181819</v>
      </c>
      <c r="AC39" s="39">
        <v>100</v>
      </c>
      <c r="AD39" s="39">
        <v>3</v>
      </c>
      <c r="AE39" s="57">
        <f t="shared" si="3"/>
        <v>75.333333333333329</v>
      </c>
      <c r="AF39" s="57">
        <f t="shared" si="4"/>
        <v>75.333333333333329</v>
      </c>
    </row>
    <row r="40" spans="1:32">
      <c r="A40" s="12">
        <v>33</v>
      </c>
      <c r="B40" s="84" t="s">
        <v>52</v>
      </c>
      <c r="C40" s="89">
        <v>350</v>
      </c>
      <c r="D40" s="14">
        <v>350</v>
      </c>
      <c r="E40" s="15">
        <f t="shared" ref="E40:E43" si="12">(C40+D40)/2</f>
        <v>350</v>
      </c>
      <c r="F40" s="90" t="e">
        <f>(E40/'01.01.2025'!E40)*100</f>
        <v>#DIV/0!</v>
      </c>
      <c r="G40" s="99">
        <v>423</v>
      </c>
      <c r="H40" s="20">
        <v>423</v>
      </c>
      <c r="I40" s="20">
        <f t="shared" si="7"/>
        <v>423</v>
      </c>
      <c r="J40" s="32">
        <f>SUM(I40/'01.02.2025 '!I40)*100</f>
        <v>205.33980582524273</v>
      </c>
      <c r="K40" s="100">
        <v>50</v>
      </c>
      <c r="L40" s="99">
        <v>0</v>
      </c>
      <c r="M40" s="20">
        <v>0</v>
      </c>
      <c r="N40" s="20">
        <f t="shared" si="5"/>
        <v>0</v>
      </c>
      <c r="O40" s="111" t="e">
        <f>(N40/'01.01.2025'!N40)*100</f>
        <v>#DIV/0!</v>
      </c>
      <c r="P40" s="99">
        <v>355</v>
      </c>
      <c r="Q40" s="20">
        <v>355</v>
      </c>
      <c r="R40" s="20">
        <f t="shared" si="8"/>
        <v>355</v>
      </c>
      <c r="S40" s="22">
        <f>SUM(R40/'01.02.2025 '!R40)*100</f>
        <v>112.6984126984127</v>
      </c>
      <c r="T40" s="119">
        <v>50</v>
      </c>
      <c r="U40" s="117">
        <v>350</v>
      </c>
      <c r="V40" s="40">
        <v>350</v>
      </c>
      <c r="W40" s="40">
        <f t="shared" si="10"/>
        <v>350</v>
      </c>
      <c r="X40" s="41">
        <f>SUM(W40/'01.02.2025 '!W40)*100</f>
        <v>109.375</v>
      </c>
      <c r="Y40" s="81">
        <v>345</v>
      </c>
      <c r="Z40" s="42">
        <v>345</v>
      </c>
      <c r="AA40" s="40">
        <f t="shared" si="11"/>
        <v>345</v>
      </c>
      <c r="AB40" s="41">
        <f>SUM(AA40/'01.02.2025 '!AA40)*100</f>
        <v>95.833333333333343</v>
      </c>
      <c r="AC40" s="39">
        <v>100</v>
      </c>
      <c r="AD40" s="39">
        <v>4</v>
      </c>
      <c r="AE40" s="57">
        <f t="shared" si="3"/>
        <v>282</v>
      </c>
      <c r="AF40" s="57">
        <f t="shared" si="4"/>
        <v>282</v>
      </c>
    </row>
    <row r="41" spans="1:32">
      <c r="A41" s="12">
        <v>34</v>
      </c>
      <c r="B41" s="84" t="s">
        <v>53</v>
      </c>
      <c r="C41" s="89">
        <v>374</v>
      </c>
      <c r="D41" s="14">
        <v>374</v>
      </c>
      <c r="E41" s="15">
        <f t="shared" si="12"/>
        <v>374</v>
      </c>
      <c r="F41" s="90" t="e">
        <f>(E41/'01.01.2025'!E41)*100</f>
        <v>#DIV/0!</v>
      </c>
      <c r="G41" s="99">
        <v>462</v>
      </c>
      <c r="H41" s="20">
        <v>462</v>
      </c>
      <c r="I41" s="20">
        <f t="shared" si="7"/>
        <v>462</v>
      </c>
      <c r="J41" s="32">
        <f>SUM(I41/'01.02.2025 '!I41)*100</f>
        <v>173.68421052631581</v>
      </c>
      <c r="K41" s="100">
        <v>50</v>
      </c>
      <c r="L41" s="99">
        <v>0</v>
      </c>
      <c r="M41" s="20">
        <v>0</v>
      </c>
      <c r="N41" s="20">
        <f t="shared" si="5"/>
        <v>0</v>
      </c>
      <c r="O41" s="111" t="e">
        <f>(N41/'01.01.2025'!N41)*100</f>
        <v>#DIV/0!</v>
      </c>
      <c r="P41" s="99">
        <v>280</v>
      </c>
      <c r="Q41" s="20">
        <v>280</v>
      </c>
      <c r="R41" s="20">
        <f t="shared" si="8"/>
        <v>280</v>
      </c>
      <c r="S41" s="22">
        <f>SUM(R41/'01.02.2025 '!R41)*100</f>
        <v>101.81818181818181</v>
      </c>
      <c r="T41" s="119">
        <v>50</v>
      </c>
      <c r="U41" s="117">
        <v>350</v>
      </c>
      <c r="V41" s="40">
        <v>350</v>
      </c>
      <c r="W41" s="40">
        <f t="shared" si="10"/>
        <v>350</v>
      </c>
      <c r="X41" s="41">
        <f>SUM(W41/'01.02.2025 '!W41)*100</f>
        <v>109.375</v>
      </c>
      <c r="Y41" s="81">
        <v>395</v>
      </c>
      <c r="Z41" s="42">
        <v>395</v>
      </c>
      <c r="AA41" s="40">
        <f t="shared" si="11"/>
        <v>395</v>
      </c>
      <c r="AB41" s="41">
        <f>SUM(AA41/'01.02.2025 '!AA41)*100</f>
        <v>100</v>
      </c>
      <c r="AC41" s="39">
        <v>100</v>
      </c>
      <c r="AD41" s="39">
        <v>4</v>
      </c>
      <c r="AE41" s="57">
        <f t="shared" si="3"/>
        <v>279</v>
      </c>
      <c r="AF41" s="57">
        <f t="shared" si="4"/>
        <v>279</v>
      </c>
    </row>
    <row r="42" spans="1:32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(E42/'01.01.2025'!E42)*100</f>
        <v>#VALUE!</v>
      </c>
      <c r="G42" s="99">
        <v>499</v>
      </c>
      <c r="H42" s="20">
        <v>499</v>
      </c>
      <c r="I42" s="20">
        <f t="shared" si="7"/>
        <v>499</v>
      </c>
      <c r="J42" s="32">
        <f>SUM(I42/'01.02.2025 '!I42)*100</f>
        <v>100</v>
      </c>
      <c r="K42" s="100">
        <v>50</v>
      </c>
      <c r="L42" s="99">
        <v>0</v>
      </c>
      <c r="M42" s="20">
        <v>0</v>
      </c>
      <c r="N42" s="20">
        <f t="shared" si="5"/>
        <v>0</v>
      </c>
      <c r="O42" s="111" t="e">
        <f>(N42/'01.01.2025'!N42)*100</f>
        <v>#VALUE!</v>
      </c>
      <c r="P42" s="99"/>
      <c r="Q42" s="20"/>
      <c r="R42" s="20">
        <f t="shared" si="8"/>
        <v>0</v>
      </c>
      <c r="S42" s="22">
        <f>SUM(R42/'01.02.2025 '!R42)*100</f>
        <v>0</v>
      </c>
      <c r="T42" s="119">
        <v>50</v>
      </c>
      <c r="U42" s="117"/>
      <c r="V42" s="40"/>
      <c r="W42" s="40">
        <f t="shared" si="10"/>
        <v>0</v>
      </c>
      <c r="X42" s="41">
        <f>SUM(W42/'01.02.2025 '!W42)*100</f>
        <v>0</v>
      </c>
      <c r="Y42" s="81">
        <v>395</v>
      </c>
      <c r="Z42" s="42">
        <v>475</v>
      </c>
      <c r="AA42" s="40">
        <f t="shared" si="11"/>
        <v>435</v>
      </c>
      <c r="AB42" s="41">
        <f>SUM(AA42/'01.02.2025 '!AA42)*100</f>
        <v>100</v>
      </c>
      <c r="AC42" s="39">
        <v>100</v>
      </c>
      <c r="AD42" s="39">
        <v>3</v>
      </c>
      <c r="AE42" s="57">
        <f t="shared" si="3"/>
        <v>166.33333333333334</v>
      </c>
      <c r="AF42" s="57">
        <f t="shared" si="4"/>
        <v>166.33333333333334</v>
      </c>
    </row>
    <row r="43" spans="1:32">
      <c r="A43" s="12">
        <v>36</v>
      </c>
      <c r="B43" s="84" t="s">
        <v>55</v>
      </c>
      <c r="C43" s="89">
        <v>210</v>
      </c>
      <c r="D43" s="14">
        <v>260</v>
      </c>
      <c r="E43" s="15">
        <f t="shared" si="12"/>
        <v>235</v>
      </c>
      <c r="F43" s="90">
        <f>(E43/'01.01.2025'!E43)*100</f>
        <v>113.25301204819279</v>
      </c>
      <c r="G43" s="99">
        <v>286</v>
      </c>
      <c r="H43" s="20">
        <v>286</v>
      </c>
      <c r="I43" s="20">
        <f t="shared" si="7"/>
        <v>286</v>
      </c>
      <c r="J43" s="32">
        <f>SUM(I43/'01.02.2025 '!I43)*100</f>
        <v>100</v>
      </c>
      <c r="K43" s="100">
        <v>100</v>
      </c>
      <c r="L43" s="99">
        <v>320</v>
      </c>
      <c r="M43" s="20">
        <v>320</v>
      </c>
      <c r="N43" s="20">
        <f t="shared" si="5"/>
        <v>320</v>
      </c>
      <c r="O43" s="111">
        <f>(N43/'01.01.2025'!N43)*100</f>
        <v>123.07692307692308</v>
      </c>
      <c r="P43" s="99">
        <v>235</v>
      </c>
      <c r="Q43" s="20">
        <v>275</v>
      </c>
      <c r="R43" s="20">
        <f t="shared" si="8"/>
        <v>255</v>
      </c>
      <c r="S43" s="22">
        <f>SUM(R43/'01.02.2025 '!R43)*100</f>
        <v>96.226415094339629</v>
      </c>
      <c r="T43" s="119">
        <v>100</v>
      </c>
      <c r="U43" s="117">
        <v>150</v>
      </c>
      <c r="V43" s="40">
        <v>250</v>
      </c>
      <c r="W43" s="40">
        <f t="shared" si="10"/>
        <v>200</v>
      </c>
      <c r="X43" s="41">
        <f>SUM(W43/'01.02.2025 '!W43)*100</f>
        <v>78.431372549019613</v>
      </c>
      <c r="Y43" s="81">
        <v>175</v>
      </c>
      <c r="Z43" s="42">
        <v>255</v>
      </c>
      <c r="AA43" s="40">
        <f t="shared" si="11"/>
        <v>215</v>
      </c>
      <c r="AB43" s="41">
        <f>SUM(AA43/'01.02.2025 '!AA43)*100</f>
        <v>100</v>
      </c>
      <c r="AC43" s="39">
        <v>100</v>
      </c>
      <c r="AD43" s="39">
        <v>6</v>
      </c>
      <c r="AE43" s="57">
        <f t="shared" si="3"/>
        <v>175.16666666666666</v>
      </c>
      <c r="AF43" s="57">
        <f t="shared" si="4"/>
        <v>190.16666666666666</v>
      </c>
    </row>
    <row r="44" spans="1:32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(E44/'01.01.2025'!E44)*100</f>
        <v>#VALUE!</v>
      </c>
      <c r="G44" s="99">
        <v>228</v>
      </c>
      <c r="H44" s="20">
        <v>228</v>
      </c>
      <c r="I44" s="20">
        <f t="shared" si="7"/>
        <v>228</v>
      </c>
      <c r="J44" s="32">
        <f>SUM(I44/'01.02.2025 '!I44)*100</f>
        <v>109.09090909090908</v>
      </c>
      <c r="K44" s="100">
        <v>50</v>
      </c>
      <c r="L44" s="99">
        <v>189</v>
      </c>
      <c r="M44" s="20">
        <v>189</v>
      </c>
      <c r="N44" s="20">
        <f t="shared" si="5"/>
        <v>189</v>
      </c>
      <c r="O44" s="111">
        <f>(N44/'01.01.2025'!N44)*100</f>
        <v>95.454545454545453</v>
      </c>
      <c r="P44" s="99">
        <v>215</v>
      </c>
      <c r="Q44" s="20">
        <v>215</v>
      </c>
      <c r="R44" s="20">
        <f t="shared" si="8"/>
        <v>215</v>
      </c>
      <c r="S44" s="22">
        <f>SUM(R44/'01.02.2025 '!R44)*100</f>
        <v>110.25641025641026</v>
      </c>
      <c r="T44" s="119">
        <v>100</v>
      </c>
      <c r="U44" s="117">
        <v>190</v>
      </c>
      <c r="V44" s="40">
        <v>190</v>
      </c>
      <c r="W44" s="40">
        <f t="shared" si="10"/>
        <v>190</v>
      </c>
      <c r="X44" s="41">
        <f>SUM(W44/'01.02.2025 '!W44)*100</f>
        <v>100</v>
      </c>
      <c r="Y44" s="81">
        <v>195</v>
      </c>
      <c r="Z44" s="42">
        <v>195</v>
      </c>
      <c r="AA44" s="40">
        <f t="shared" si="11"/>
        <v>195</v>
      </c>
      <c r="AB44" s="41">
        <f>SUM(AA44/'01.02.2025 '!AA44)*100</f>
        <v>100</v>
      </c>
      <c r="AC44" s="39"/>
      <c r="AD44" s="39">
        <v>5</v>
      </c>
      <c r="AE44" s="57">
        <f t="shared" si="3"/>
        <v>126.4</v>
      </c>
      <c r="AF44" s="57">
        <f t="shared" si="4"/>
        <v>126.4</v>
      </c>
    </row>
    <row r="45" spans="1:32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(E45/'01.01.2025'!E45)*100</f>
        <v>#VALUE!</v>
      </c>
      <c r="G45" s="99">
        <v>290</v>
      </c>
      <c r="H45" s="20">
        <v>290</v>
      </c>
      <c r="I45" s="20">
        <v>290</v>
      </c>
      <c r="J45" s="32">
        <f>SUM(I45/'01.02.2025 '!I45)*100</f>
        <v>100</v>
      </c>
      <c r="K45" s="100">
        <v>50</v>
      </c>
      <c r="L45" s="99">
        <v>0</v>
      </c>
      <c r="M45" s="20">
        <v>0</v>
      </c>
      <c r="N45" s="20">
        <f t="shared" si="5"/>
        <v>0</v>
      </c>
      <c r="O45" s="111" t="e">
        <f>(N45/'01.01.2025'!N45)*100</f>
        <v>#VALUE!</v>
      </c>
      <c r="P45" s="99"/>
      <c r="Q45" s="20"/>
      <c r="R45" s="20" t="s">
        <v>34</v>
      </c>
      <c r="S45" s="22" t="e">
        <f>SUM(R45/'01.02.2025 '!R45)*100</f>
        <v>#VALUE!</v>
      </c>
      <c r="T45" s="119">
        <v>0</v>
      </c>
      <c r="U45" s="117">
        <v>450</v>
      </c>
      <c r="V45" s="40">
        <v>450</v>
      </c>
      <c r="W45" s="40">
        <f t="shared" si="10"/>
        <v>450</v>
      </c>
      <c r="X45" s="41">
        <f>SUM(W45/'01.02.2025 '!W45)*100</f>
        <v>128.57142857142858</v>
      </c>
      <c r="Y45" s="81">
        <v>495</v>
      </c>
      <c r="Z45" s="42">
        <v>595</v>
      </c>
      <c r="AA45" s="40">
        <f t="shared" si="11"/>
        <v>545</v>
      </c>
      <c r="AB45" s="41">
        <f>SUM(AA45/'01.02.2025 '!AA45)*100</f>
        <v>100</v>
      </c>
      <c r="AC45" s="39">
        <v>100</v>
      </c>
      <c r="AD45" s="39">
        <v>2</v>
      </c>
      <c r="AE45" s="57">
        <f t="shared" si="3"/>
        <v>145</v>
      </c>
      <c r="AF45" s="57">
        <f t="shared" si="4"/>
        <v>145</v>
      </c>
    </row>
    <row r="46" spans="1:32">
      <c r="A46" s="12">
        <v>39</v>
      </c>
      <c r="B46" s="84" t="s">
        <v>58</v>
      </c>
      <c r="C46" s="89">
        <v>270</v>
      </c>
      <c r="D46" s="14">
        <v>270</v>
      </c>
      <c r="E46" s="15">
        <f t="shared" ref="E46:E48" si="13">(C46+D46)/2</f>
        <v>270</v>
      </c>
      <c r="F46" s="90">
        <f>(E46/'01.01.2025'!E46)*100</f>
        <v>103.84615384615385</v>
      </c>
      <c r="G46" s="99">
        <v>299</v>
      </c>
      <c r="H46" s="20">
        <v>299</v>
      </c>
      <c r="I46" s="20">
        <f t="shared" si="7"/>
        <v>299</v>
      </c>
      <c r="J46" s="32">
        <f>SUM(I46/'01.02.2025 '!I46)*100</f>
        <v>100</v>
      </c>
      <c r="K46" s="100">
        <v>100</v>
      </c>
      <c r="L46" s="99">
        <v>196</v>
      </c>
      <c r="M46" s="20">
        <v>196</v>
      </c>
      <c r="N46" s="20">
        <f t="shared" si="5"/>
        <v>196</v>
      </c>
      <c r="O46" s="111">
        <f>(N46/'01.01.2025'!N46)*100</f>
        <v>54.444444444444443</v>
      </c>
      <c r="P46" s="99">
        <v>265</v>
      </c>
      <c r="Q46" s="20">
        <v>265</v>
      </c>
      <c r="R46" s="20">
        <f t="shared" ref="R46:R48" si="14">(P46+Q46)/2</f>
        <v>265</v>
      </c>
      <c r="S46" s="22">
        <f>SUM(R46/'01.02.2025 '!R46)*100</f>
        <v>92.982456140350877</v>
      </c>
      <c r="T46" s="119">
        <v>100</v>
      </c>
      <c r="U46" s="117">
        <v>250</v>
      </c>
      <c r="V46" s="40">
        <v>250</v>
      </c>
      <c r="W46" s="40">
        <f t="shared" si="10"/>
        <v>250</v>
      </c>
      <c r="X46" s="41">
        <f>SUM(W46/'01.02.2025 '!W46)*100</f>
        <v>100</v>
      </c>
      <c r="Y46" s="81">
        <v>245</v>
      </c>
      <c r="Z46" s="42">
        <v>245</v>
      </c>
      <c r="AA46" s="40">
        <f t="shared" si="11"/>
        <v>245</v>
      </c>
      <c r="AB46" s="41">
        <f>SUM(AA46/'01.02.2025 '!AA46)*100</f>
        <v>85.964912280701753</v>
      </c>
      <c r="AC46" s="39">
        <v>100</v>
      </c>
      <c r="AD46" s="39">
        <v>6</v>
      </c>
      <c r="AE46" s="57">
        <f t="shared" si="3"/>
        <v>171.66666666666666</v>
      </c>
      <c r="AF46" s="57">
        <f t="shared" si="4"/>
        <v>171.66666666666666</v>
      </c>
    </row>
    <row r="47" spans="1:32">
      <c r="A47" s="12">
        <v>40</v>
      </c>
      <c r="B47" s="84" t="s">
        <v>59</v>
      </c>
      <c r="C47" s="89">
        <v>384</v>
      </c>
      <c r="D47" s="14">
        <v>384</v>
      </c>
      <c r="E47" s="15">
        <f t="shared" si="13"/>
        <v>384</v>
      </c>
      <c r="F47" s="90">
        <f>(E47/'01.01.2025'!E47)*100</f>
        <v>128.42809364548495</v>
      </c>
      <c r="G47" s="99">
        <v>235</v>
      </c>
      <c r="H47" s="20">
        <v>235</v>
      </c>
      <c r="I47" s="20">
        <f t="shared" si="7"/>
        <v>235</v>
      </c>
      <c r="J47" s="32">
        <f>SUM(I47/'01.02.2025 '!I47)*100</f>
        <v>72.307692307692307</v>
      </c>
      <c r="K47" s="100">
        <v>100</v>
      </c>
      <c r="L47" s="99">
        <v>289</v>
      </c>
      <c r="M47" s="20">
        <v>289</v>
      </c>
      <c r="N47" s="20">
        <f t="shared" si="5"/>
        <v>289</v>
      </c>
      <c r="O47" s="111" t="e">
        <f>(N47/'01.01.2025'!N47)*100</f>
        <v>#DIV/0!</v>
      </c>
      <c r="P47" s="99"/>
      <c r="Q47" s="20"/>
      <c r="R47" s="20">
        <f t="shared" si="14"/>
        <v>0</v>
      </c>
      <c r="S47" s="22">
        <f>SUM(R47/'01.02.2025 '!R47)*100</f>
        <v>0</v>
      </c>
      <c r="T47" s="119">
        <v>50</v>
      </c>
      <c r="U47" s="117">
        <v>290</v>
      </c>
      <c r="V47" s="40">
        <v>290</v>
      </c>
      <c r="W47" s="40">
        <f t="shared" si="10"/>
        <v>290</v>
      </c>
      <c r="X47" s="41">
        <f>SUM(W47/'01.02.2025 '!W47)*100</f>
        <v>100</v>
      </c>
      <c r="Y47" s="81">
        <v>145</v>
      </c>
      <c r="Z47" s="42">
        <v>145</v>
      </c>
      <c r="AA47" s="40">
        <f t="shared" si="11"/>
        <v>145</v>
      </c>
      <c r="AB47" s="41">
        <f>SUM(AA47/'01.02.2025 '!AA47)*100</f>
        <v>49.152542372881356</v>
      </c>
      <c r="AC47" s="39">
        <v>100</v>
      </c>
      <c r="AD47" s="39">
        <v>5</v>
      </c>
      <c r="AE47" s="57">
        <f t="shared" si="3"/>
        <v>181.6</v>
      </c>
      <c r="AF47" s="57">
        <f t="shared" si="4"/>
        <v>181.6</v>
      </c>
    </row>
    <row r="48" spans="1:32" ht="22.2" thickBot="1">
      <c r="A48" s="12">
        <v>41</v>
      </c>
      <c r="B48" s="84" t="s">
        <v>60</v>
      </c>
      <c r="C48" s="93">
        <v>120</v>
      </c>
      <c r="D48" s="124">
        <v>120</v>
      </c>
      <c r="E48" s="95">
        <f t="shared" si="13"/>
        <v>120</v>
      </c>
      <c r="F48" s="90">
        <f>(E48/'01.01.2025'!E48)*100</f>
        <v>85.714285714285708</v>
      </c>
      <c r="G48" s="106">
        <v>99</v>
      </c>
      <c r="H48" s="108">
        <v>99</v>
      </c>
      <c r="I48" s="108">
        <f t="shared" si="7"/>
        <v>99</v>
      </c>
      <c r="J48" s="32">
        <f>SUM(I48/'01.02.2025 '!I48)*100</f>
        <v>71.739130434782609</v>
      </c>
      <c r="K48" s="110">
        <v>100</v>
      </c>
      <c r="L48" s="106">
        <v>0</v>
      </c>
      <c r="M48" s="108">
        <v>0</v>
      </c>
      <c r="N48" s="20">
        <f t="shared" si="5"/>
        <v>0</v>
      </c>
      <c r="O48" s="111" t="e">
        <f>(N48/'01.01.2025'!N48)*100</f>
        <v>#DIV/0!</v>
      </c>
      <c r="P48" s="106">
        <v>110</v>
      </c>
      <c r="Q48" s="108">
        <v>110</v>
      </c>
      <c r="R48" s="108">
        <f t="shared" si="14"/>
        <v>110</v>
      </c>
      <c r="S48" s="22">
        <f>SUM(R48/'01.02.2025 '!R48)*100</f>
        <v>91.666666666666657</v>
      </c>
      <c r="T48" s="121">
        <v>50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 t="shared" si="3"/>
        <v>109.66666666666667</v>
      </c>
      <c r="AF48" s="57">
        <f t="shared" si="4"/>
        <v>109.66666666666667</v>
      </c>
    </row>
  </sheetData>
  <mergeCells count="10">
    <mergeCell ref="A2:Z2"/>
    <mergeCell ref="A3:Z3"/>
    <mergeCell ref="A4:A6"/>
    <mergeCell ref="B4:B6"/>
    <mergeCell ref="C4:K4"/>
    <mergeCell ref="L4:T4"/>
    <mergeCell ref="C5:F5"/>
    <mergeCell ref="G5:J5"/>
    <mergeCell ref="L5:O5"/>
    <mergeCell ref="P5:S5"/>
  </mergeCells>
  <pageMargins left="0.25" right="0.25" top="0.75" bottom="0.75" header="0.3" footer="0.3"/>
  <pageSetup paperSize="9" scale="5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tabSelected="1" topLeftCell="A4" zoomScale="70" zoomScaleNormal="70" workbookViewId="0">
      <selection activeCell="AE13" sqref="AE13"/>
    </sheetView>
  </sheetViews>
  <sheetFormatPr defaultColWidth="2.5546875" defaultRowHeight="14.4"/>
  <cols>
    <col min="2" max="2" width="19.6640625" customWidth="1"/>
    <col min="3" max="4" width="8.33203125" customWidth="1"/>
    <col min="5" max="5" width="7.6640625" customWidth="1"/>
    <col min="6" max="6" width="6.44140625" customWidth="1"/>
    <col min="7" max="8" width="8.33203125" customWidth="1"/>
    <col min="9" max="9" width="7.44140625" customWidth="1"/>
    <col min="10" max="10" width="10.33203125" customWidth="1"/>
    <col min="11" max="11" width="8.109375" customWidth="1"/>
    <col min="12" max="13" width="8.33203125" customWidth="1"/>
    <col min="14" max="14" width="7.5546875" customWidth="1"/>
    <col min="15" max="15" width="7.6640625" customWidth="1"/>
    <col min="16" max="17" width="8.33203125" customWidth="1"/>
    <col min="18" max="18" width="8.109375" customWidth="1"/>
    <col min="19" max="19" width="8" customWidth="1"/>
    <col min="20" max="20" width="7.109375" customWidth="1"/>
    <col min="21" max="22" width="8.33203125" customWidth="1"/>
    <col min="23" max="23" width="9.6640625" customWidth="1"/>
    <col min="24" max="24" width="9.109375" customWidth="1"/>
    <col min="25" max="26" width="8.33203125" customWidth="1"/>
    <col min="27" max="27" width="7.5546875" customWidth="1"/>
    <col min="28" max="28" width="6.5546875" customWidth="1"/>
    <col min="29" max="29" width="7.33203125" customWidth="1"/>
    <col min="30" max="30" width="6.5546875" customWidth="1"/>
    <col min="31" max="32" width="11.6640625" customWidth="1"/>
  </cols>
  <sheetData>
    <row r="1" spans="1:32"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3" t="s">
        <v>0</v>
      </c>
      <c r="Z1" s="44"/>
      <c r="AA1" s="44"/>
      <c r="AB1" s="44"/>
      <c r="AC1" s="44"/>
      <c r="AD1" s="44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44"/>
      <c r="AB2" s="44"/>
      <c r="AC2" s="1"/>
      <c r="AD2" s="1"/>
    </row>
    <row r="3" spans="1:32" ht="16.2" thickBot="1">
      <c r="A3" s="131" t="s">
        <v>79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45"/>
      <c r="AB3" s="45"/>
      <c r="AC3" s="1"/>
      <c r="AD3" s="1"/>
    </row>
    <row r="4" spans="1:32" ht="15" thickBo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29" t="s">
        <v>7</v>
      </c>
      <c r="V4" s="130"/>
      <c r="W4" s="130"/>
      <c r="X4" s="130"/>
      <c r="Y4" s="130"/>
      <c r="Z4" s="130"/>
      <c r="AA4" s="130"/>
      <c r="AB4" s="130"/>
      <c r="AC4" s="125"/>
      <c r="AD4" s="46"/>
      <c r="AE4" s="47"/>
      <c r="AF4" s="48"/>
    </row>
    <row r="5" spans="1:32" ht="61.8" thickBot="1">
      <c r="A5" s="143"/>
      <c r="B5" s="148"/>
      <c r="C5" s="145" t="s">
        <v>8</v>
      </c>
      <c r="D5" s="146"/>
      <c r="E5" s="146"/>
      <c r="F5" s="147"/>
      <c r="G5" s="145" t="s">
        <v>76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27" t="s">
        <v>12</v>
      </c>
      <c r="V5" s="127"/>
      <c r="W5" s="127"/>
      <c r="X5" s="128"/>
      <c r="Y5" s="126" t="s">
        <v>13</v>
      </c>
      <c r="Z5" s="127"/>
      <c r="AA5" s="127"/>
      <c r="AB5" s="128"/>
      <c r="AC5" s="49"/>
      <c r="AD5" s="50"/>
      <c r="AE5" s="51"/>
      <c r="AF5" s="52"/>
    </row>
    <row r="6" spans="1:32" ht="64.2" customHeight="1" thickBot="1">
      <c r="A6" s="144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2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2" ht="21.6">
      <c r="A8" s="12">
        <v>1</v>
      </c>
      <c r="B8" s="84" t="s">
        <v>19</v>
      </c>
      <c r="C8" s="89">
        <v>56</v>
      </c>
      <c r="D8" s="14">
        <v>88</v>
      </c>
      <c r="E8" s="15">
        <f>(C8+D8)/2</f>
        <v>72</v>
      </c>
      <c r="F8" s="90">
        <f>(E8/'01.03.2025'!E8)*100</f>
        <v>101.40845070422534</v>
      </c>
      <c r="G8" s="99">
        <v>75</v>
      </c>
      <c r="H8" s="20">
        <v>75</v>
      </c>
      <c r="I8" s="20">
        <f t="shared" ref="I8:I20" si="0">(G8+H8)/2</f>
        <v>75</v>
      </c>
      <c r="J8" s="32">
        <f>(I8/'01.03.2025'!I8)*100</f>
        <v>112.78195488721805</v>
      </c>
      <c r="K8" s="100">
        <v>100</v>
      </c>
      <c r="L8" s="99">
        <v>85</v>
      </c>
      <c r="M8" s="20">
        <v>85</v>
      </c>
      <c r="N8" s="20">
        <f>SUM((L8+M8)/2)</f>
        <v>85</v>
      </c>
      <c r="O8" s="111">
        <f>(N8/'01.03.2025'!N8)*100</f>
        <v>100</v>
      </c>
      <c r="P8" s="99">
        <v>87</v>
      </c>
      <c r="Q8" s="20">
        <v>87</v>
      </c>
      <c r="R8" s="20">
        <f t="shared" ref="R8:R20" si="1">(P8+Q8)/2</f>
        <v>87</v>
      </c>
      <c r="S8" s="22">
        <f>(R8/'01.03.2025'!R8)*100</f>
        <v>108.74999999999999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4</v>
      </c>
      <c r="AE8" s="57">
        <f t="shared" ref="AE8:AE48" si="2">(C8+G8+L8+P8)/AD8</f>
        <v>75.75</v>
      </c>
      <c r="AF8" s="57">
        <f t="shared" ref="AF8:AF48" si="3">(D8+H8+M8+Q8)/AD8</f>
        <v>83.75</v>
      </c>
    </row>
    <row r="9" spans="1:32" ht="21.6">
      <c r="A9" s="12">
        <v>2</v>
      </c>
      <c r="B9" s="84" t="s">
        <v>21</v>
      </c>
      <c r="C9" s="89">
        <v>78</v>
      </c>
      <c r="D9" s="14">
        <v>78</v>
      </c>
      <c r="E9" s="15">
        <f t="shared" ref="E9:E20" si="4">(C9+D9)/2</f>
        <v>78</v>
      </c>
      <c r="F9" s="90">
        <f>(E9/'01.03.2025'!E9)*100</f>
        <v>82.10526315789474</v>
      </c>
      <c r="G9" s="99">
        <v>116</v>
      </c>
      <c r="H9" s="22">
        <v>116</v>
      </c>
      <c r="I9" s="20">
        <f t="shared" si="0"/>
        <v>116</v>
      </c>
      <c r="J9" s="32">
        <f>(I9/'01.03.2025'!I9)*100</f>
        <v>98.305084745762713</v>
      </c>
      <c r="K9" s="100">
        <v>100</v>
      </c>
      <c r="L9" s="99">
        <v>99</v>
      </c>
      <c r="M9" s="20">
        <v>99</v>
      </c>
      <c r="N9" s="20">
        <f t="shared" ref="N9:N48" si="5">SUM((L9+M9)/2)</f>
        <v>99</v>
      </c>
      <c r="O9" s="111">
        <f>(N9/'01.03.2025'!N9)*100</f>
        <v>100</v>
      </c>
      <c r="P9" s="99">
        <v>135</v>
      </c>
      <c r="Q9" s="20">
        <v>135</v>
      </c>
      <c r="R9" s="20">
        <f t="shared" si="1"/>
        <v>135</v>
      </c>
      <c r="S9" s="22">
        <f>(R9/'01.03.2025'!R9)*100</f>
        <v>100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si="2"/>
        <v>107</v>
      </c>
      <c r="AF9" s="57">
        <f t="shared" si="3"/>
        <v>107</v>
      </c>
    </row>
    <row r="10" spans="1:32" ht="21.6">
      <c r="A10" s="12">
        <v>3</v>
      </c>
      <c r="B10" s="84" t="s">
        <v>70</v>
      </c>
      <c r="C10" s="89">
        <v>101</v>
      </c>
      <c r="D10" s="14">
        <v>101</v>
      </c>
      <c r="E10" s="15">
        <f t="shared" si="4"/>
        <v>101</v>
      </c>
      <c r="F10" s="90">
        <f>(E10/'01.03.2025'!E10)*100</f>
        <v>102.02020202020201</v>
      </c>
      <c r="G10" s="99">
        <v>68</v>
      </c>
      <c r="H10" s="22">
        <v>68</v>
      </c>
      <c r="I10" s="20">
        <f t="shared" si="0"/>
        <v>68</v>
      </c>
      <c r="J10" s="32">
        <f>(I10/'01.03.2025'!I10)*100</f>
        <v>90.666666666666657</v>
      </c>
      <c r="K10" s="100">
        <v>100</v>
      </c>
      <c r="L10" s="99">
        <v>87</v>
      </c>
      <c r="M10" s="20">
        <v>87</v>
      </c>
      <c r="N10" s="20">
        <f t="shared" si="5"/>
        <v>87</v>
      </c>
      <c r="O10" s="111">
        <f>(N10/'01.03.2025'!N10)*100</f>
        <v>87.878787878787875</v>
      </c>
      <c r="P10" s="99">
        <v>99</v>
      </c>
      <c r="Q10" s="20">
        <v>99</v>
      </c>
      <c r="R10" s="20">
        <f t="shared" si="1"/>
        <v>99</v>
      </c>
      <c r="S10" s="22">
        <f>(R10/'01.03.2025'!R10)*100</f>
        <v>100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2"/>
        <v>88.75</v>
      </c>
      <c r="AF10" s="57">
        <f t="shared" si="3"/>
        <v>88.75</v>
      </c>
    </row>
    <row r="11" spans="1:32" ht="21.6">
      <c r="A11" s="12">
        <v>4</v>
      </c>
      <c r="B11" s="84" t="s">
        <v>22</v>
      </c>
      <c r="C11" s="89">
        <v>58</v>
      </c>
      <c r="D11" s="14">
        <v>58</v>
      </c>
      <c r="E11" s="15">
        <f t="shared" si="4"/>
        <v>58</v>
      </c>
      <c r="F11" s="90">
        <f>(E11/'01.03.2025'!E11)*100</f>
        <v>115.99999999999999</v>
      </c>
      <c r="G11" s="99">
        <v>55</v>
      </c>
      <c r="H11" s="20">
        <v>55</v>
      </c>
      <c r="I11" s="20">
        <f t="shared" si="0"/>
        <v>55</v>
      </c>
      <c r="J11" s="32">
        <f>(I11/'01.03.2025'!I11)*100</f>
        <v>100</v>
      </c>
      <c r="K11" s="100">
        <v>100</v>
      </c>
      <c r="L11" s="99">
        <v>99</v>
      </c>
      <c r="M11" s="20">
        <v>99</v>
      </c>
      <c r="N11" s="20">
        <f t="shared" si="5"/>
        <v>99</v>
      </c>
      <c r="O11" s="111">
        <f>(N11/'01.03.2025'!N11)*100</f>
        <v>100</v>
      </c>
      <c r="P11" s="99">
        <v>55</v>
      </c>
      <c r="Q11" s="20">
        <v>55</v>
      </c>
      <c r="R11" s="20">
        <f t="shared" si="1"/>
        <v>55</v>
      </c>
      <c r="S11" s="22">
        <f>(R11/'01.03.2025'!R11)*100</f>
        <v>73.333333333333329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2"/>
        <v>66.75</v>
      </c>
      <c r="AF11" s="57">
        <f t="shared" si="3"/>
        <v>66.75</v>
      </c>
    </row>
    <row r="12" spans="1:32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4"/>
        <v>65</v>
      </c>
      <c r="F12" s="90">
        <f>(E12/'01.03.2025'!E12)*100</f>
        <v>88.435374149659864</v>
      </c>
      <c r="G12" s="99">
        <v>59</v>
      </c>
      <c r="H12" s="20">
        <v>89</v>
      </c>
      <c r="I12" s="20">
        <f t="shared" si="0"/>
        <v>74</v>
      </c>
      <c r="J12" s="32">
        <f>(I12/'01.03.2025'!I12)*100</f>
        <v>100.68027210884354</v>
      </c>
      <c r="K12" s="100">
        <v>100</v>
      </c>
      <c r="L12" s="99">
        <v>78</v>
      </c>
      <c r="M12" s="20">
        <v>78</v>
      </c>
      <c r="N12" s="20">
        <f t="shared" si="5"/>
        <v>78</v>
      </c>
      <c r="O12" s="111">
        <f>(N12/'01.03.2025'!N12)*100</f>
        <v>100</v>
      </c>
      <c r="P12" s="99">
        <v>75</v>
      </c>
      <c r="Q12" s="20">
        <v>75</v>
      </c>
      <c r="R12" s="20">
        <f t="shared" si="1"/>
        <v>75</v>
      </c>
      <c r="S12" s="22">
        <f>(R12/'01.03.2025'!R12)*100</f>
        <v>115.38461538461537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2"/>
        <v>69.25</v>
      </c>
      <c r="AF12" s="57">
        <f t="shared" si="3"/>
        <v>76.75</v>
      </c>
    </row>
    <row r="13" spans="1:32" ht="21.6">
      <c r="A13" s="12">
        <v>6</v>
      </c>
      <c r="B13" s="84" t="s">
        <v>24</v>
      </c>
      <c r="C13" s="89">
        <v>184</v>
      </c>
      <c r="D13" s="14">
        <v>193</v>
      </c>
      <c r="E13" s="15">
        <f t="shared" si="4"/>
        <v>188.5</v>
      </c>
      <c r="F13" s="90">
        <f>(E13/'01.03.2025'!E13)*100</f>
        <v>98.177083333333343</v>
      </c>
      <c r="G13" s="99">
        <v>139</v>
      </c>
      <c r="H13" s="20">
        <v>179</v>
      </c>
      <c r="I13" s="20">
        <f t="shared" si="0"/>
        <v>159</v>
      </c>
      <c r="J13" s="32">
        <f>(I13/'01.03.2025'!I13)*100</f>
        <v>88.826815642458101</v>
      </c>
      <c r="K13" s="100">
        <v>100</v>
      </c>
      <c r="L13" s="99">
        <v>150</v>
      </c>
      <c r="M13" s="20">
        <v>150</v>
      </c>
      <c r="N13" s="20">
        <f t="shared" si="5"/>
        <v>150</v>
      </c>
      <c r="O13" s="111">
        <f>(N13/'01.03.2025'!N13)*100</f>
        <v>71.258907363420434</v>
      </c>
      <c r="P13" s="99">
        <v>150</v>
      </c>
      <c r="Q13" s="20">
        <v>150</v>
      </c>
      <c r="R13" s="20">
        <f t="shared" si="1"/>
        <v>150</v>
      </c>
      <c r="S13" s="22">
        <f>(R13/'01.03.2025'!R13)*100</f>
        <v>83.798882681564251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2"/>
        <v>155.75</v>
      </c>
      <c r="AF13" s="57">
        <f t="shared" si="3"/>
        <v>168</v>
      </c>
    </row>
    <row r="14" spans="1:32">
      <c r="A14" s="12">
        <v>7</v>
      </c>
      <c r="B14" s="84" t="s">
        <v>25</v>
      </c>
      <c r="C14" s="89">
        <v>89</v>
      </c>
      <c r="D14" s="14">
        <v>89</v>
      </c>
      <c r="E14" s="15">
        <f t="shared" si="4"/>
        <v>89</v>
      </c>
      <c r="F14" s="90">
        <f>(E14/'01.03.2025'!E14)*100</f>
        <v>100</v>
      </c>
      <c r="G14" s="99">
        <v>87</v>
      </c>
      <c r="H14" s="20">
        <v>87</v>
      </c>
      <c r="I14" s="20">
        <f t="shared" si="0"/>
        <v>87</v>
      </c>
      <c r="J14" s="32">
        <f>(I14/'01.03.2025'!I14)*100</f>
        <v>100</v>
      </c>
      <c r="K14" s="100">
        <v>100</v>
      </c>
      <c r="L14" s="99">
        <v>99</v>
      </c>
      <c r="M14" s="20">
        <v>99</v>
      </c>
      <c r="N14" s="20">
        <f t="shared" si="5"/>
        <v>99</v>
      </c>
      <c r="O14" s="111">
        <f>(N14/'01.03.2025'!N14)*100</f>
        <v>101.0204081632653</v>
      </c>
      <c r="P14" s="99">
        <v>90</v>
      </c>
      <c r="Q14" s="20">
        <v>90</v>
      </c>
      <c r="R14" s="20">
        <f t="shared" si="1"/>
        <v>90</v>
      </c>
      <c r="S14" s="22">
        <f>(R14/'01.03.2025'!R14)*100</f>
        <v>90.909090909090907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2"/>
        <v>91.25</v>
      </c>
      <c r="AF14" s="57">
        <f t="shared" si="3"/>
        <v>91.25</v>
      </c>
    </row>
    <row r="15" spans="1:32">
      <c r="A15" s="12">
        <v>8</v>
      </c>
      <c r="B15" s="84" t="s">
        <v>26</v>
      </c>
      <c r="C15" s="89">
        <v>30</v>
      </c>
      <c r="D15" s="14">
        <v>30</v>
      </c>
      <c r="E15" s="15">
        <f t="shared" si="4"/>
        <v>30</v>
      </c>
      <c r="F15" s="90">
        <f>(E15/'01.03.2025'!E15)*100</f>
        <v>96.774193548387103</v>
      </c>
      <c r="G15" s="99">
        <v>27</v>
      </c>
      <c r="H15" s="20">
        <v>36</v>
      </c>
      <c r="I15" s="20">
        <f t="shared" si="0"/>
        <v>31.5</v>
      </c>
      <c r="J15" s="32">
        <f>(I15/'01.03.2025'!I15)*100</f>
        <v>105</v>
      </c>
      <c r="K15" s="100">
        <v>100</v>
      </c>
      <c r="L15" s="99">
        <v>50</v>
      </c>
      <c r="M15" s="20">
        <v>50</v>
      </c>
      <c r="N15" s="20">
        <f t="shared" si="5"/>
        <v>50</v>
      </c>
      <c r="O15" s="111">
        <f>(N15/'01.03.2025'!N15)*100</f>
        <v>125</v>
      </c>
      <c r="P15" s="99">
        <v>30</v>
      </c>
      <c r="Q15" s="20">
        <v>30</v>
      </c>
      <c r="R15" s="20">
        <f t="shared" si="1"/>
        <v>30</v>
      </c>
      <c r="S15" s="22">
        <f>(R15/'01.03.2025'!R15)*100</f>
        <v>100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2"/>
        <v>34.25</v>
      </c>
      <c r="AF15" s="57">
        <f t="shared" si="3"/>
        <v>36.5</v>
      </c>
    </row>
    <row r="16" spans="1:32">
      <c r="A16" s="12">
        <v>9</v>
      </c>
      <c r="B16" s="84" t="s">
        <v>27</v>
      </c>
      <c r="C16" s="89">
        <v>720</v>
      </c>
      <c r="D16" s="21">
        <v>720</v>
      </c>
      <c r="E16" s="21">
        <f t="shared" si="4"/>
        <v>720</v>
      </c>
      <c r="F16" s="90">
        <f>(E16/'01.03.2025'!E16)*100</f>
        <v>102.85714285714285</v>
      </c>
      <c r="G16" s="99">
        <v>1040</v>
      </c>
      <c r="H16" s="22">
        <v>1840</v>
      </c>
      <c r="I16" s="22">
        <f t="shared" si="0"/>
        <v>1440</v>
      </c>
      <c r="J16" s="32">
        <f>(I16/'01.03.2025'!I16)*100</f>
        <v>104.72727272727273</v>
      </c>
      <c r="K16" s="100">
        <v>100</v>
      </c>
      <c r="L16" s="99">
        <v>900</v>
      </c>
      <c r="M16" s="20">
        <v>900</v>
      </c>
      <c r="N16" s="20">
        <f t="shared" si="5"/>
        <v>900</v>
      </c>
      <c r="O16" s="111">
        <f>(N16/'01.03.2025'!N16)*100</f>
        <v>100</v>
      </c>
      <c r="P16" s="99">
        <v>700</v>
      </c>
      <c r="Q16" s="20">
        <v>700</v>
      </c>
      <c r="R16" s="20">
        <f t="shared" si="1"/>
        <v>700</v>
      </c>
      <c r="S16" s="22">
        <f>(R16/'01.03.2025'!R16)*100</f>
        <v>100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2"/>
        <v>840</v>
      </c>
      <c r="AF16" s="57">
        <f t="shared" si="3"/>
        <v>1040</v>
      </c>
    </row>
    <row r="17" spans="1:32">
      <c r="A17" s="12">
        <v>10</v>
      </c>
      <c r="B17" s="84" t="s">
        <v>28</v>
      </c>
      <c r="C17" s="89">
        <v>156</v>
      </c>
      <c r="D17" s="14">
        <v>156</v>
      </c>
      <c r="E17" s="15">
        <f t="shared" si="4"/>
        <v>156</v>
      </c>
      <c r="F17" s="90">
        <f>(E17/'01.03.2025'!E17)*100</f>
        <v>100</v>
      </c>
      <c r="G17" s="99">
        <v>95</v>
      </c>
      <c r="H17" s="20">
        <v>95</v>
      </c>
      <c r="I17" s="20">
        <v>954</v>
      </c>
      <c r="J17" s="32" t="e">
        <f>(I17/'01.03.2025'!I17)*100</f>
        <v>#DIV/0!</v>
      </c>
      <c r="K17" s="100">
        <v>0</v>
      </c>
      <c r="L17" s="112">
        <v>139</v>
      </c>
      <c r="M17" s="34">
        <v>139</v>
      </c>
      <c r="N17" s="20">
        <f t="shared" si="5"/>
        <v>139</v>
      </c>
      <c r="O17" s="111">
        <f>(N17/'01.03.2025'!N17)*100</f>
        <v>100</v>
      </c>
      <c r="P17" s="99">
        <v>115</v>
      </c>
      <c r="Q17" s="20">
        <v>115</v>
      </c>
      <c r="R17" s="20">
        <f t="shared" si="1"/>
        <v>115</v>
      </c>
      <c r="S17" s="22">
        <f>(R17/'01.03.2025'!R17)*100</f>
        <v>100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3</v>
      </c>
      <c r="AE17" s="57">
        <f t="shared" si="2"/>
        <v>168.33333333333334</v>
      </c>
      <c r="AF17" s="57">
        <f t="shared" si="3"/>
        <v>168.33333333333334</v>
      </c>
    </row>
    <row r="18" spans="1:32" ht="21.6">
      <c r="A18" s="12">
        <v>11</v>
      </c>
      <c r="B18" s="84" t="s">
        <v>29</v>
      </c>
      <c r="C18" s="89">
        <v>465</v>
      </c>
      <c r="D18" s="14">
        <v>465</v>
      </c>
      <c r="E18" s="14">
        <f t="shared" si="4"/>
        <v>465</v>
      </c>
      <c r="F18" s="90">
        <f>(E18/'01.03.2025'!E18)*100</f>
        <v>91.897233201581031</v>
      </c>
      <c r="G18" s="99">
        <v>371</v>
      </c>
      <c r="H18" s="20">
        <v>900</v>
      </c>
      <c r="I18" s="20">
        <f t="shared" si="0"/>
        <v>635.5</v>
      </c>
      <c r="J18" s="32">
        <f>(I18/'01.03.2025'!I18)*100</f>
        <v>98.374613003095973</v>
      </c>
      <c r="K18" s="100">
        <v>100</v>
      </c>
      <c r="L18" s="99">
        <v>442</v>
      </c>
      <c r="M18" s="20">
        <v>442</v>
      </c>
      <c r="N18" s="20">
        <f t="shared" si="5"/>
        <v>442</v>
      </c>
      <c r="O18" s="111">
        <f>(N18/'01.03.2025'!N18)*100</f>
        <v>100</v>
      </c>
      <c r="P18" s="99">
        <v>555</v>
      </c>
      <c r="Q18" s="20">
        <v>555</v>
      </c>
      <c r="R18" s="20">
        <f t="shared" si="1"/>
        <v>555</v>
      </c>
      <c r="S18" s="22">
        <f>(R18/'01.03.2025'!R18)*100</f>
        <v>100</v>
      </c>
      <c r="T18" s="119">
        <v>50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4</v>
      </c>
      <c r="AE18" s="57">
        <f t="shared" si="2"/>
        <v>458.25</v>
      </c>
      <c r="AF18" s="57">
        <f t="shared" si="3"/>
        <v>590.5</v>
      </c>
    </row>
    <row r="19" spans="1:32" ht="21.6">
      <c r="A19" s="12">
        <v>12</v>
      </c>
      <c r="B19" s="84" t="s">
        <v>30</v>
      </c>
      <c r="C19" s="89">
        <v>440</v>
      </c>
      <c r="D19" s="14">
        <v>620</v>
      </c>
      <c r="E19" s="15">
        <f t="shared" si="4"/>
        <v>530</v>
      </c>
      <c r="F19" s="90">
        <f>(E19/'01.03.2025'!E19)*100</f>
        <v>106</v>
      </c>
      <c r="G19" s="99">
        <v>492</v>
      </c>
      <c r="H19" s="20">
        <v>548</v>
      </c>
      <c r="I19" s="20">
        <f t="shared" si="0"/>
        <v>520</v>
      </c>
      <c r="J19" s="32">
        <f>(I19/'01.03.2025'!I19)*100</f>
        <v>94.890510948905103</v>
      </c>
      <c r="K19" s="100">
        <v>100</v>
      </c>
      <c r="L19" s="101">
        <v>400</v>
      </c>
      <c r="M19" s="22">
        <v>400</v>
      </c>
      <c r="N19" s="20">
        <f t="shared" si="5"/>
        <v>400</v>
      </c>
      <c r="O19" s="111" t="e">
        <f>(N19/'01.03.2025'!N19)*100</f>
        <v>#DIV/0!</v>
      </c>
      <c r="P19" s="99"/>
      <c r="Q19" s="20"/>
      <c r="R19" s="20">
        <f t="shared" si="1"/>
        <v>0</v>
      </c>
      <c r="S19" s="22">
        <f>(R19/'01.03.2025'!R19)*100</f>
        <v>0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 t="shared" si="2"/>
        <v>444</v>
      </c>
      <c r="AF19" s="57">
        <f t="shared" si="3"/>
        <v>522.66666666666663</v>
      </c>
    </row>
    <row r="20" spans="1:32" ht="21.6">
      <c r="A20" s="12">
        <v>13</v>
      </c>
      <c r="B20" s="84" t="s">
        <v>31</v>
      </c>
      <c r="C20" s="92"/>
      <c r="D20" s="21"/>
      <c r="E20" s="23">
        <f t="shared" si="4"/>
        <v>0</v>
      </c>
      <c r="F20" s="90">
        <f>(E20/'01.03.2025'!E20)*100</f>
        <v>0</v>
      </c>
      <c r="G20" s="101">
        <v>1088</v>
      </c>
      <c r="H20" s="22">
        <v>1158</v>
      </c>
      <c r="I20" s="22">
        <f t="shared" si="0"/>
        <v>1123</v>
      </c>
      <c r="J20" s="32">
        <f>(I20/'01.03.2025'!I20)*100</f>
        <v>96.977547495682217</v>
      </c>
      <c r="K20" s="100">
        <v>100</v>
      </c>
      <c r="L20" s="99">
        <v>0</v>
      </c>
      <c r="M20" s="20">
        <v>0</v>
      </c>
      <c r="N20" s="20">
        <f t="shared" si="5"/>
        <v>0</v>
      </c>
      <c r="O20" s="111" t="e">
        <f>(N20/'01.03.2025'!N20)*100</f>
        <v>#DIV/0!</v>
      </c>
      <c r="P20" s="99">
        <v>1333</v>
      </c>
      <c r="Q20" s="20">
        <v>1333</v>
      </c>
      <c r="R20" s="20">
        <f t="shared" si="1"/>
        <v>1333</v>
      </c>
      <c r="S20" s="22">
        <f>(R20/'01.03.2025'!R20)*100</f>
        <v>81.082725060827258</v>
      </c>
      <c r="T20" s="119">
        <v>50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3</v>
      </c>
      <c r="AE20" s="57">
        <f t="shared" si="2"/>
        <v>807</v>
      </c>
      <c r="AF20" s="57">
        <f t="shared" si="3"/>
        <v>830.33333333333337</v>
      </c>
    </row>
    <row r="21" spans="1:32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(E21/'01.03.2025'!E21)*100</f>
        <v>#VALUE!</v>
      </c>
      <c r="G21" s="99" t="s">
        <v>20</v>
      </c>
      <c r="H21" s="20" t="s">
        <v>20</v>
      </c>
      <c r="I21" s="20" t="s">
        <v>20</v>
      </c>
      <c r="J21" s="32" t="e">
        <f>(I21/'01.03.2025'!I21)*100</f>
        <v>#VALUE!</v>
      </c>
      <c r="K21" s="100">
        <v>0</v>
      </c>
      <c r="L21" s="99" t="s">
        <v>20</v>
      </c>
      <c r="M21" s="20">
        <v>0</v>
      </c>
      <c r="N21" s="20" t="e">
        <f t="shared" si="5"/>
        <v>#VALUE!</v>
      </c>
      <c r="O21" s="111" t="e">
        <f>(N21/'01.03.2025'!N21)*100</f>
        <v>#VALUE!</v>
      </c>
      <c r="P21" s="99" t="s">
        <v>20</v>
      </c>
      <c r="Q21" s="20"/>
      <c r="R21" s="20" t="s">
        <v>20</v>
      </c>
      <c r="S21" s="22" t="e">
        <f>(R21/'01.03.2025'!R21)*100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2"/>
        <v>#VALUE!</v>
      </c>
      <c r="AF21" s="57" t="e">
        <f t="shared" si="3"/>
        <v>#VALUE!</v>
      </c>
    </row>
    <row r="22" spans="1:32">
      <c r="A22" s="12">
        <v>15</v>
      </c>
      <c r="B22" s="84" t="s">
        <v>33</v>
      </c>
      <c r="C22" s="89" t="s">
        <v>20</v>
      </c>
      <c r="D22" s="14"/>
      <c r="E22" s="15" t="e">
        <f t="shared" ref="E22:E25" si="6">(C22+D22)/2</f>
        <v>#VALUE!</v>
      </c>
      <c r="F22" s="90" t="e">
        <f>(E22/'01.03.2025'!E22)*100</f>
        <v>#VALUE!</v>
      </c>
      <c r="G22" s="99"/>
      <c r="H22" s="20"/>
      <c r="I22" s="20"/>
      <c r="J22" s="32" t="e">
        <f>(I22/'01.03.2025'!I22)*100</f>
        <v>#DIV/0!</v>
      </c>
      <c r="K22" s="100">
        <v>50</v>
      </c>
      <c r="L22" s="99" t="s">
        <v>34</v>
      </c>
      <c r="M22" s="20">
        <v>0</v>
      </c>
      <c r="N22" s="20" t="e">
        <f t="shared" si="5"/>
        <v>#VALUE!</v>
      </c>
      <c r="O22" s="111" t="e">
        <f>(N22/'01.03.2025'!N22)*100</f>
        <v>#VALUE!</v>
      </c>
      <c r="P22" s="99" t="s">
        <v>20</v>
      </c>
      <c r="Q22" s="20"/>
      <c r="R22" s="20" t="s">
        <v>20</v>
      </c>
      <c r="S22" s="22" t="e">
        <f>(R22/'01.03.2025'!R22)*100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2"/>
        <v>#VALUE!</v>
      </c>
      <c r="AF22" s="57">
        <f t="shared" si="3"/>
        <v>0</v>
      </c>
    </row>
    <row r="23" spans="1:32">
      <c r="A23" s="12">
        <v>16</v>
      </c>
      <c r="B23" s="84" t="s">
        <v>35</v>
      </c>
      <c r="C23" s="89">
        <v>256</v>
      </c>
      <c r="D23" s="14">
        <v>256</v>
      </c>
      <c r="E23" s="15">
        <f t="shared" si="6"/>
        <v>256</v>
      </c>
      <c r="F23" s="90">
        <f>(E23/'01.03.2025'!E23)*100</f>
        <v>97.70992366412213</v>
      </c>
      <c r="G23" s="102">
        <v>262</v>
      </c>
      <c r="H23" s="62">
        <v>262</v>
      </c>
      <c r="I23" s="20">
        <f t="shared" ref="I23:I48" si="7">(G23+H23)/2</f>
        <v>262</v>
      </c>
      <c r="J23" s="32" t="e">
        <f>(I23/'01.03.2025'!I23)*100</f>
        <v>#DIV/0!</v>
      </c>
      <c r="K23" s="100">
        <v>100</v>
      </c>
      <c r="L23" s="99">
        <v>0</v>
      </c>
      <c r="M23" s="20">
        <v>0</v>
      </c>
      <c r="N23" s="20">
        <f t="shared" si="5"/>
        <v>0</v>
      </c>
      <c r="O23" s="111" t="e">
        <f>(N23/'01.03.2025'!N23)*100</f>
        <v>#DIV/0!</v>
      </c>
      <c r="P23" s="99"/>
      <c r="Q23" s="20"/>
      <c r="R23" s="20">
        <f t="shared" ref="R23:R44" si="8">(P23+Q23)/2</f>
        <v>0</v>
      </c>
      <c r="S23" s="22" t="e">
        <f>(R23/'01.03.2025'!R23)*100</f>
        <v>#DIV/0!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2</v>
      </c>
      <c r="AE23" s="57">
        <f t="shared" si="2"/>
        <v>259</v>
      </c>
      <c r="AF23" s="57">
        <f t="shared" si="3"/>
        <v>259</v>
      </c>
    </row>
    <row r="24" spans="1:32">
      <c r="A24" s="12">
        <v>17</v>
      </c>
      <c r="B24" s="84" t="s">
        <v>36</v>
      </c>
      <c r="C24" s="89">
        <v>265</v>
      </c>
      <c r="D24" s="25">
        <v>1340</v>
      </c>
      <c r="E24" s="15">
        <f t="shared" si="6"/>
        <v>802.5</v>
      </c>
      <c r="F24" s="90">
        <f>(E24/'01.03.2025'!E24)*100</f>
        <v>90.883352208380515</v>
      </c>
      <c r="G24" s="103">
        <v>214</v>
      </c>
      <c r="H24" s="63">
        <v>429</v>
      </c>
      <c r="I24" s="20">
        <f t="shared" si="7"/>
        <v>321.5</v>
      </c>
      <c r="J24" s="32">
        <f>(I24/'01.03.2025'!I24)*100</f>
        <v>100</v>
      </c>
      <c r="K24" s="104">
        <v>100</v>
      </c>
      <c r="L24" s="99">
        <v>260</v>
      </c>
      <c r="M24" s="20">
        <v>1040</v>
      </c>
      <c r="N24" s="20">
        <f t="shared" si="5"/>
        <v>650</v>
      </c>
      <c r="O24" s="111">
        <f>(N24/'01.03.2025'!N24)*100</f>
        <v>100</v>
      </c>
      <c r="P24" s="99">
        <v>285</v>
      </c>
      <c r="Q24" s="20">
        <v>1740</v>
      </c>
      <c r="R24" s="20">
        <f t="shared" si="8"/>
        <v>1012.5</v>
      </c>
      <c r="S24" s="22">
        <f>(R24/'01.03.2025'!R24)*100</f>
        <v>108.57908847184987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2"/>
        <v>256</v>
      </c>
      <c r="AF24" s="57">
        <f t="shared" si="3"/>
        <v>1137.25</v>
      </c>
    </row>
    <row r="25" spans="1:32">
      <c r="A25" s="12">
        <v>18</v>
      </c>
      <c r="B25" s="84" t="s">
        <v>37</v>
      </c>
      <c r="C25" s="89"/>
      <c r="D25" s="14"/>
      <c r="E25" s="15">
        <f t="shared" si="6"/>
        <v>0</v>
      </c>
      <c r="F25" s="90">
        <f>(E25/'01.03.2025'!E25)*100</f>
        <v>0</v>
      </c>
      <c r="G25" s="99"/>
      <c r="H25" s="20"/>
      <c r="I25" s="20">
        <f t="shared" si="7"/>
        <v>0</v>
      </c>
      <c r="J25" s="32">
        <f>(I25/'01.03.2025'!I25)*100</f>
        <v>0</v>
      </c>
      <c r="K25" s="100">
        <v>50</v>
      </c>
      <c r="L25" s="99"/>
      <c r="M25" s="20"/>
      <c r="N25" s="20">
        <f t="shared" si="5"/>
        <v>0</v>
      </c>
      <c r="O25" s="111">
        <f>(N25/'01.03.2025'!N25)*100</f>
        <v>0</v>
      </c>
      <c r="P25" s="99"/>
      <c r="Q25" s="20"/>
      <c r="R25" s="20">
        <f t="shared" si="8"/>
        <v>0</v>
      </c>
      <c r="S25" s="22">
        <f>(R25/'01.03.2025'!R25)*100</f>
        <v>0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4</v>
      </c>
      <c r="AE25" s="57">
        <f t="shared" si="2"/>
        <v>0</v>
      </c>
      <c r="AF25" s="57">
        <f t="shared" si="3"/>
        <v>0</v>
      </c>
    </row>
    <row r="26" spans="1:32">
      <c r="A26" s="12">
        <v>19</v>
      </c>
      <c r="B26" s="84" t="s">
        <v>38</v>
      </c>
      <c r="C26" s="89"/>
      <c r="D26" s="14"/>
      <c r="E26" s="15" t="s">
        <v>34</v>
      </c>
      <c r="F26" s="90" t="e">
        <f>(E26/'01.03.2025'!E26)*100</f>
        <v>#VALUE!</v>
      </c>
      <c r="G26" s="99">
        <v>349</v>
      </c>
      <c r="H26" s="20">
        <v>1916</v>
      </c>
      <c r="I26" s="20">
        <f t="shared" si="7"/>
        <v>1132.5</v>
      </c>
      <c r="J26" s="32">
        <f>(I26/'01.03.2025'!I26)*100</f>
        <v>93.827671913835957</v>
      </c>
      <c r="K26" s="100">
        <v>50</v>
      </c>
      <c r="L26" s="99">
        <v>0</v>
      </c>
      <c r="M26" s="20">
        <v>0</v>
      </c>
      <c r="N26" s="20">
        <f t="shared" si="5"/>
        <v>0</v>
      </c>
      <c r="O26" s="111" t="e">
        <f>(N26/'01.03.2025'!N26)*100</f>
        <v>#DIV/0!</v>
      </c>
      <c r="P26" s="99"/>
      <c r="Q26" s="20"/>
      <c r="R26" s="20">
        <f t="shared" si="8"/>
        <v>0</v>
      </c>
      <c r="S26" s="22" t="e">
        <f>(R26/'01.03.2025'!R26)*100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2</v>
      </c>
      <c r="AE26" s="57">
        <f t="shared" si="2"/>
        <v>174.5</v>
      </c>
      <c r="AF26" s="57">
        <f t="shared" si="3"/>
        <v>958</v>
      </c>
    </row>
    <row r="27" spans="1:32">
      <c r="A27" s="12">
        <v>20</v>
      </c>
      <c r="B27" s="84" t="s">
        <v>39</v>
      </c>
      <c r="C27" s="89">
        <v>97</v>
      </c>
      <c r="D27" s="14">
        <v>209</v>
      </c>
      <c r="E27" s="15">
        <f t="shared" ref="E27:E38" si="9">(C27+D27)/2</f>
        <v>153</v>
      </c>
      <c r="F27" s="90">
        <f>(E27/'01.03.2025'!E27)*100</f>
        <v>94.15384615384616</v>
      </c>
      <c r="G27" s="99">
        <v>59</v>
      </c>
      <c r="H27" s="20">
        <v>165</v>
      </c>
      <c r="I27" s="20">
        <f t="shared" si="7"/>
        <v>112</v>
      </c>
      <c r="J27" s="32">
        <f>(I27/'01.03.2025'!I27)*100</f>
        <v>96.551724137931032</v>
      </c>
      <c r="K27" s="100">
        <v>100</v>
      </c>
      <c r="L27" s="99">
        <v>55</v>
      </c>
      <c r="M27" s="22">
        <v>225</v>
      </c>
      <c r="N27" s="20">
        <f t="shared" si="5"/>
        <v>140</v>
      </c>
      <c r="O27" s="111">
        <f>(N27/'01.03.2025'!N27)*100</f>
        <v>108.52713178294573</v>
      </c>
      <c r="P27" s="99">
        <v>55</v>
      </c>
      <c r="Q27" s="20">
        <v>225</v>
      </c>
      <c r="R27" s="20">
        <f t="shared" si="8"/>
        <v>140</v>
      </c>
      <c r="S27" s="22">
        <f>(R27/'01.03.2025'!R27)*100</f>
        <v>100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2"/>
        <v>66.5</v>
      </c>
      <c r="AF27" s="57">
        <f t="shared" si="3"/>
        <v>206</v>
      </c>
    </row>
    <row r="28" spans="1:32" ht="21.6">
      <c r="A28" s="12">
        <v>21</v>
      </c>
      <c r="B28" s="84" t="s">
        <v>40</v>
      </c>
      <c r="C28" s="89">
        <v>104</v>
      </c>
      <c r="D28" s="14">
        <v>104</v>
      </c>
      <c r="E28" s="15">
        <f t="shared" si="9"/>
        <v>104</v>
      </c>
      <c r="F28" s="90">
        <f>(E28/'01.03.2025'!E28)*100</f>
        <v>100</v>
      </c>
      <c r="G28" s="99">
        <v>108</v>
      </c>
      <c r="H28" s="20">
        <v>108</v>
      </c>
      <c r="I28" s="20">
        <f t="shared" si="7"/>
        <v>108</v>
      </c>
      <c r="J28" s="32">
        <f>(I28/'01.03.2025'!I28)*100</f>
        <v>108</v>
      </c>
      <c r="K28" s="100">
        <v>100</v>
      </c>
      <c r="L28" s="99">
        <v>106</v>
      </c>
      <c r="M28" s="20">
        <v>106</v>
      </c>
      <c r="N28" s="20">
        <f t="shared" si="5"/>
        <v>106</v>
      </c>
      <c r="O28" s="111">
        <f>(N28/'01.03.2025'!N28)*100</f>
        <v>103.92156862745099</v>
      </c>
      <c r="P28" s="99">
        <v>110</v>
      </c>
      <c r="Q28" s="20">
        <v>110</v>
      </c>
      <c r="R28" s="20">
        <f t="shared" si="8"/>
        <v>110</v>
      </c>
      <c r="S28" s="22">
        <f>(R28/'01.03.2025'!R28)*100</f>
        <v>107.84313725490196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2"/>
        <v>107</v>
      </c>
      <c r="AF28" s="57">
        <f t="shared" si="3"/>
        <v>107</v>
      </c>
    </row>
    <row r="29" spans="1:32" ht="21.6">
      <c r="A29" s="12">
        <v>22</v>
      </c>
      <c r="B29" s="84" t="s">
        <v>41</v>
      </c>
      <c r="C29" s="89">
        <v>102</v>
      </c>
      <c r="D29" s="14">
        <v>102</v>
      </c>
      <c r="E29" s="15">
        <f t="shared" si="9"/>
        <v>102</v>
      </c>
      <c r="F29" s="90">
        <f>(E29/'01.03.2025'!E29)*100</f>
        <v>100</v>
      </c>
      <c r="G29" s="99">
        <v>98</v>
      </c>
      <c r="H29" s="20">
        <v>98</v>
      </c>
      <c r="I29" s="20">
        <f t="shared" si="7"/>
        <v>98</v>
      </c>
      <c r="J29" s="32">
        <f>(I29/'01.03.2025'!I29)*100</f>
        <v>113.95348837209302</v>
      </c>
      <c r="K29" s="100">
        <v>100</v>
      </c>
      <c r="L29" s="99">
        <v>100</v>
      </c>
      <c r="M29" s="20">
        <v>100</v>
      </c>
      <c r="N29" s="20">
        <f t="shared" si="5"/>
        <v>100</v>
      </c>
      <c r="O29" s="111">
        <f>(N29/'01.03.2025'!N29)*100</f>
        <v>108.69565217391303</v>
      </c>
      <c r="P29" s="99">
        <v>100</v>
      </c>
      <c r="Q29" s="20">
        <v>100</v>
      </c>
      <c r="R29" s="20">
        <f t="shared" si="8"/>
        <v>100</v>
      </c>
      <c r="S29" s="22">
        <f>(R29/'01.03.2025'!R29)*100</f>
        <v>102.04081632653062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4</v>
      </c>
      <c r="AE29" s="57">
        <f t="shared" si="2"/>
        <v>100</v>
      </c>
      <c r="AF29" s="57">
        <f t="shared" si="3"/>
        <v>100</v>
      </c>
    </row>
    <row r="30" spans="1:32" ht="21.6">
      <c r="A30" s="12">
        <v>23</v>
      </c>
      <c r="B30" s="84" t="s">
        <v>42</v>
      </c>
      <c r="C30" s="89">
        <v>75</v>
      </c>
      <c r="D30" s="14">
        <v>139</v>
      </c>
      <c r="E30" s="15">
        <f t="shared" si="9"/>
        <v>107</v>
      </c>
      <c r="F30" s="90">
        <f>(E30/'01.03.2025'!E30)*100</f>
        <v>113.82978723404256</v>
      </c>
      <c r="G30" s="99">
        <v>145</v>
      </c>
      <c r="H30" s="20">
        <v>163</v>
      </c>
      <c r="I30" s="20">
        <f t="shared" si="7"/>
        <v>154</v>
      </c>
      <c r="J30" s="32">
        <f>(I30/'01.03.2025'!I30)*100</f>
        <v>116.22641509433961</v>
      </c>
      <c r="K30" s="100">
        <v>100</v>
      </c>
      <c r="L30" s="99">
        <v>120</v>
      </c>
      <c r="M30" s="20">
        <v>120</v>
      </c>
      <c r="N30" s="20">
        <f t="shared" si="5"/>
        <v>120</v>
      </c>
      <c r="O30" s="111">
        <f>(N30/'01.03.2025'!N30)*100</f>
        <v>106.66666666666667</v>
      </c>
      <c r="P30" s="99">
        <v>90</v>
      </c>
      <c r="Q30" s="20">
        <v>110</v>
      </c>
      <c r="R30" s="20">
        <f t="shared" si="8"/>
        <v>100</v>
      </c>
      <c r="S30" s="22">
        <f>(R30/'01.03.2025'!R30)*100</f>
        <v>111.11111111111111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2"/>
        <v>107.5</v>
      </c>
      <c r="AF30" s="57">
        <f t="shared" si="3"/>
        <v>133</v>
      </c>
    </row>
    <row r="31" spans="1:32">
      <c r="A31" s="12">
        <v>24</v>
      </c>
      <c r="B31" s="84" t="s">
        <v>43</v>
      </c>
      <c r="C31" s="89">
        <v>655</v>
      </c>
      <c r="D31" s="14">
        <v>655</v>
      </c>
      <c r="E31" s="15">
        <f t="shared" si="9"/>
        <v>655</v>
      </c>
      <c r="F31" s="90">
        <f>(E31/'01.03.2025'!E31)*100</f>
        <v>99.242424242424249</v>
      </c>
      <c r="G31" s="99">
        <v>630</v>
      </c>
      <c r="H31" s="20">
        <v>765</v>
      </c>
      <c r="I31" s="20">
        <f t="shared" si="7"/>
        <v>697.5</v>
      </c>
      <c r="J31" s="32">
        <f>(I31/'01.03.2025'!I31)*100</f>
        <v>103.33333333333334</v>
      </c>
      <c r="K31" s="100">
        <v>50</v>
      </c>
      <c r="L31" s="99">
        <v>0</v>
      </c>
      <c r="M31" s="20">
        <v>0</v>
      </c>
      <c r="N31" s="20">
        <f t="shared" si="5"/>
        <v>0</v>
      </c>
      <c r="O31" s="111" t="e">
        <f>(N31/'01.03.2025'!N31)*100</f>
        <v>#DIV/0!</v>
      </c>
      <c r="P31" s="99">
        <v>843</v>
      </c>
      <c r="Q31" s="20">
        <v>843</v>
      </c>
      <c r="R31" s="20">
        <v>743</v>
      </c>
      <c r="S31" s="22">
        <f>(R31/'01.03.2025'!R31)*100</f>
        <v>106.14285714285714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3</v>
      </c>
      <c r="AE31" s="57">
        <f t="shared" si="2"/>
        <v>709.33333333333337</v>
      </c>
      <c r="AF31" s="57">
        <f t="shared" si="3"/>
        <v>754.33333333333337</v>
      </c>
    </row>
    <row r="32" spans="1:32" ht="21.6">
      <c r="A32" s="12">
        <v>25</v>
      </c>
      <c r="B32" s="84" t="s">
        <v>44</v>
      </c>
      <c r="C32" s="92">
        <v>1566</v>
      </c>
      <c r="D32" s="21">
        <v>1566</v>
      </c>
      <c r="E32" s="27">
        <f t="shared" si="9"/>
        <v>1566</v>
      </c>
      <c r="F32" s="90">
        <f>(E32/'01.03.2025'!E32)*100</f>
        <v>91.847507331378296</v>
      </c>
      <c r="G32" s="105">
        <v>1693</v>
      </c>
      <c r="H32" s="22">
        <v>1693</v>
      </c>
      <c r="I32" s="22">
        <f t="shared" si="7"/>
        <v>1693</v>
      </c>
      <c r="J32" s="32">
        <f>(I32/'01.03.2025'!I32)*100</f>
        <v>94.739787353105768</v>
      </c>
      <c r="K32" s="100">
        <v>100</v>
      </c>
      <c r="L32" s="99">
        <v>1444</v>
      </c>
      <c r="M32" s="20">
        <v>1444</v>
      </c>
      <c r="N32" s="20">
        <f t="shared" si="5"/>
        <v>1444</v>
      </c>
      <c r="O32" s="111" t="e">
        <f>(N32/'01.03.2025'!N32)*100</f>
        <v>#DIV/0!</v>
      </c>
      <c r="P32" s="105">
        <v>800</v>
      </c>
      <c r="Q32" s="36">
        <v>1200</v>
      </c>
      <c r="R32" s="20">
        <v>1445</v>
      </c>
      <c r="S32" s="22">
        <f>(R32/'01.03.2025'!R32)*100</f>
        <v>80.952380952380949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4</v>
      </c>
      <c r="AE32" s="57">
        <f t="shared" si="2"/>
        <v>1375.75</v>
      </c>
      <c r="AF32" s="57">
        <f t="shared" si="3"/>
        <v>1475.75</v>
      </c>
    </row>
    <row r="33" spans="1:32">
      <c r="A33" s="12">
        <v>26</v>
      </c>
      <c r="B33" s="84" t="s">
        <v>45</v>
      </c>
      <c r="C33" s="89">
        <v>149</v>
      </c>
      <c r="D33" s="14">
        <v>149</v>
      </c>
      <c r="E33" s="15">
        <f t="shared" si="9"/>
        <v>149</v>
      </c>
      <c r="F33" s="90">
        <f>(E33/'01.03.2025'!E33)*100</f>
        <v>100</v>
      </c>
      <c r="G33" s="99">
        <v>120</v>
      </c>
      <c r="H33" s="20">
        <v>148</v>
      </c>
      <c r="I33" s="20">
        <f t="shared" si="7"/>
        <v>134</v>
      </c>
      <c r="J33" s="32">
        <f>(I33/'01.03.2025'!I33)*100</f>
        <v>90.540540540540533</v>
      </c>
      <c r="K33" s="100">
        <v>100</v>
      </c>
      <c r="L33" s="99">
        <v>0</v>
      </c>
      <c r="M33" s="20">
        <v>0</v>
      </c>
      <c r="N33" s="20">
        <f t="shared" si="5"/>
        <v>0</v>
      </c>
      <c r="O33" s="111" t="e">
        <f>(N33/'01.03.2025'!N33)*100</f>
        <v>#DIV/0!</v>
      </c>
      <c r="P33" s="99">
        <v>125</v>
      </c>
      <c r="Q33" s="20">
        <v>125</v>
      </c>
      <c r="R33" s="20">
        <f t="shared" si="8"/>
        <v>125</v>
      </c>
      <c r="S33" s="22">
        <f>(R33/'01.03.2025'!R33)*100</f>
        <v>96.15384615384616</v>
      </c>
      <c r="T33" s="119">
        <v>50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3</v>
      </c>
      <c r="AE33" s="57">
        <f t="shared" si="2"/>
        <v>131.33333333333334</v>
      </c>
      <c r="AF33" s="57">
        <f t="shared" si="3"/>
        <v>140.66666666666666</v>
      </c>
    </row>
    <row r="34" spans="1:32">
      <c r="A34" s="12">
        <v>27</v>
      </c>
      <c r="B34" s="84" t="s">
        <v>46</v>
      </c>
      <c r="C34" s="89">
        <v>463</v>
      </c>
      <c r="D34" s="14">
        <v>463</v>
      </c>
      <c r="E34" s="15">
        <f t="shared" si="9"/>
        <v>463</v>
      </c>
      <c r="F34" s="90">
        <f>(E34/'01.03.2025'!E34)*100</f>
        <v>100</v>
      </c>
      <c r="G34" s="99">
        <v>450</v>
      </c>
      <c r="H34" s="20">
        <v>450</v>
      </c>
      <c r="I34" s="20">
        <f t="shared" si="7"/>
        <v>450</v>
      </c>
      <c r="J34" s="32">
        <f>(I34/'01.03.2025'!I34)*100</f>
        <v>87.124878993223618</v>
      </c>
      <c r="K34" s="100">
        <v>100</v>
      </c>
      <c r="L34" s="99">
        <v>495</v>
      </c>
      <c r="M34" s="20">
        <v>495</v>
      </c>
      <c r="N34" s="20">
        <f t="shared" si="5"/>
        <v>495</v>
      </c>
      <c r="O34" s="111">
        <f>(N34/'01.03.2025'!N34)*100</f>
        <v>107.60869565217391</v>
      </c>
      <c r="P34" s="99">
        <v>416</v>
      </c>
      <c r="Q34" s="20">
        <v>550</v>
      </c>
      <c r="R34" s="20">
        <f t="shared" si="8"/>
        <v>483</v>
      </c>
      <c r="S34" s="22">
        <f>(R34/'01.03.2025'!R34)*100</f>
        <v>96.6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 t="shared" si="2"/>
        <v>608</v>
      </c>
      <c r="AF34" s="57">
        <f t="shared" si="3"/>
        <v>652.66666666666663</v>
      </c>
    </row>
    <row r="35" spans="1:32" ht="21.6">
      <c r="A35" s="12">
        <v>28</v>
      </c>
      <c r="B35" s="84" t="s">
        <v>47</v>
      </c>
      <c r="C35" s="89">
        <v>783</v>
      </c>
      <c r="D35" s="14">
        <v>783</v>
      </c>
      <c r="E35" s="15">
        <f t="shared" si="9"/>
        <v>783</v>
      </c>
      <c r="F35" s="90" t="e">
        <f>(E35/'01.03.2025'!E35)*100</f>
        <v>#DIV/0!</v>
      </c>
      <c r="G35" s="101">
        <v>1009</v>
      </c>
      <c r="H35" s="22">
        <v>1009</v>
      </c>
      <c r="I35" s="22">
        <f t="shared" si="7"/>
        <v>1009</v>
      </c>
      <c r="J35" s="32">
        <f>(I35/'01.03.2025'!I35)*100</f>
        <v>107.45473908413206</v>
      </c>
      <c r="K35" s="100">
        <v>100</v>
      </c>
      <c r="L35" s="99">
        <v>448</v>
      </c>
      <c r="M35" s="22">
        <v>448</v>
      </c>
      <c r="N35" s="20">
        <f t="shared" si="5"/>
        <v>448</v>
      </c>
      <c r="O35" s="111" t="e">
        <f>(N35/'01.03.2025'!N35)*100</f>
        <v>#DIV/0!</v>
      </c>
      <c r="P35" s="101">
        <v>666</v>
      </c>
      <c r="Q35" s="20">
        <v>666</v>
      </c>
      <c r="R35" s="20">
        <f t="shared" si="8"/>
        <v>666</v>
      </c>
      <c r="S35" s="22">
        <f>(R35/'01.03.2025'!R35)*100</f>
        <v>64.975609756097569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 t="shared" si="2"/>
        <v>968.66666666666663</v>
      </c>
      <c r="AF35" s="57">
        <f t="shared" si="3"/>
        <v>968.66666666666663</v>
      </c>
    </row>
    <row r="36" spans="1:32">
      <c r="A36" s="12">
        <v>29</v>
      </c>
      <c r="B36" s="84" t="s">
        <v>48</v>
      </c>
      <c r="C36" s="89">
        <v>72</v>
      </c>
      <c r="D36" s="14">
        <v>72</v>
      </c>
      <c r="E36" s="15">
        <f t="shared" si="9"/>
        <v>72</v>
      </c>
      <c r="F36" s="90">
        <f>(E36/'01.03.2025'!E36)*100</f>
        <v>130.90909090909091</v>
      </c>
      <c r="G36" s="99">
        <v>77</v>
      </c>
      <c r="H36" s="20">
        <v>77</v>
      </c>
      <c r="I36" s="20">
        <f t="shared" si="7"/>
        <v>77</v>
      </c>
      <c r="J36" s="32">
        <f>(I36/'01.03.2025'!I36)*100</f>
        <v>100</v>
      </c>
      <c r="K36" s="100">
        <v>50</v>
      </c>
      <c r="L36" s="99"/>
      <c r="M36" s="20"/>
      <c r="N36" s="20">
        <f t="shared" si="5"/>
        <v>0</v>
      </c>
      <c r="O36" s="111">
        <f>(N36/'01.03.2025'!N36)*100</f>
        <v>0</v>
      </c>
      <c r="P36" s="99">
        <v>85</v>
      </c>
      <c r="Q36" s="20">
        <v>85</v>
      </c>
      <c r="R36" s="20">
        <f t="shared" si="8"/>
        <v>85</v>
      </c>
      <c r="S36" s="22">
        <f>(R36/'01.03.2025'!R36)*100</f>
        <v>113.33333333333333</v>
      </c>
      <c r="T36" s="119">
        <v>50</v>
      </c>
      <c r="U36" s="116">
        <v>65</v>
      </c>
      <c r="V36" s="40">
        <v>65</v>
      </c>
      <c r="W36" s="40">
        <f t="shared" ref="W36:W47" si="10">(U36+V36)/2</f>
        <v>65</v>
      </c>
      <c r="X36" s="41">
        <f>(W36/'01.03.2025'!W36)*100</f>
        <v>100</v>
      </c>
      <c r="Y36" s="80">
        <v>69</v>
      </c>
      <c r="Z36" s="42">
        <v>69</v>
      </c>
      <c r="AA36" s="40">
        <f>(Y36+Z36)/2</f>
        <v>69</v>
      </c>
      <c r="AB36" s="41">
        <f>(AA36/'01.03.2025'!AA36)*100</f>
        <v>106.15384615384616</v>
      </c>
      <c r="AC36" s="39">
        <v>100</v>
      </c>
      <c r="AD36" s="39">
        <v>4</v>
      </c>
      <c r="AE36" s="57">
        <f t="shared" si="2"/>
        <v>58.5</v>
      </c>
      <c r="AF36" s="57">
        <f t="shared" si="3"/>
        <v>58.5</v>
      </c>
    </row>
    <row r="37" spans="1:32">
      <c r="A37" s="12">
        <v>30</v>
      </c>
      <c r="B37" s="84" t="s">
        <v>49</v>
      </c>
      <c r="C37" s="89"/>
      <c r="D37" s="14"/>
      <c r="E37" s="15">
        <v>47</v>
      </c>
      <c r="F37" s="90">
        <f>(E37/'01.03.2025'!E37)*100</f>
        <v>100</v>
      </c>
      <c r="G37" s="99">
        <v>60</v>
      </c>
      <c r="H37" s="20">
        <v>60</v>
      </c>
      <c r="I37" s="20">
        <f t="shared" si="7"/>
        <v>60</v>
      </c>
      <c r="J37" s="32">
        <f>(I37/'01.03.2025'!I37)*100</f>
        <v>100</v>
      </c>
      <c r="K37" s="100">
        <v>100</v>
      </c>
      <c r="L37" s="99">
        <v>60</v>
      </c>
      <c r="M37" s="20">
        <v>60</v>
      </c>
      <c r="N37" s="20">
        <f t="shared" si="5"/>
        <v>60</v>
      </c>
      <c r="O37" s="111">
        <f>(N37/'01.03.2025'!N37)*100</f>
        <v>100</v>
      </c>
      <c r="P37" s="99">
        <v>62</v>
      </c>
      <c r="Q37" s="20">
        <v>62</v>
      </c>
      <c r="R37" s="20">
        <f t="shared" si="8"/>
        <v>62</v>
      </c>
      <c r="S37" s="22">
        <f>(R37/'01.03.2025'!R37)*100</f>
        <v>105.08474576271188</v>
      </c>
      <c r="T37" s="119">
        <v>100</v>
      </c>
      <c r="U37" s="116">
        <v>55</v>
      </c>
      <c r="V37" s="40">
        <v>55</v>
      </c>
      <c r="W37" s="40">
        <f t="shared" si="10"/>
        <v>55</v>
      </c>
      <c r="X37" s="41">
        <f>(W37/'01.03.2025'!W37)*100</f>
        <v>84.615384615384613</v>
      </c>
      <c r="Y37" s="80">
        <v>49</v>
      </c>
      <c r="Z37" s="42">
        <v>49</v>
      </c>
      <c r="AA37" s="40">
        <f t="shared" ref="AA37:AA47" si="11">(Y37+Z37)/2</f>
        <v>49</v>
      </c>
      <c r="AB37" s="41">
        <f>(AA37/'01.03.2025'!AA37)*100</f>
        <v>75.384615384615387</v>
      </c>
      <c r="AC37" s="39">
        <v>100</v>
      </c>
      <c r="AD37" s="39">
        <v>6</v>
      </c>
      <c r="AE37" s="57">
        <f t="shared" si="2"/>
        <v>30.333333333333332</v>
      </c>
      <c r="AF37" s="57">
        <f t="shared" si="3"/>
        <v>30.333333333333332</v>
      </c>
    </row>
    <row r="38" spans="1:32" ht="21.6">
      <c r="A38" s="12">
        <v>31</v>
      </c>
      <c r="B38" s="84" t="s">
        <v>50</v>
      </c>
      <c r="C38" s="89"/>
      <c r="D38" s="14"/>
      <c r="E38" s="15">
        <f t="shared" si="9"/>
        <v>0</v>
      </c>
      <c r="F38" s="90" t="e">
        <f>(E38/'01.03.2025'!E38)*100</f>
        <v>#DIV/0!</v>
      </c>
      <c r="G38" s="99">
        <v>76</v>
      </c>
      <c r="H38" s="20">
        <v>76</v>
      </c>
      <c r="I38" s="20">
        <f t="shared" si="7"/>
        <v>76</v>
      </c>
      <c r="J38" s="32">
        <f>(I38/'01.03.2025'!I38)*100</f>
        <v>90.476190476190482</v>
      </c>
      <c r="K38" s="100">
        <v>50</v>
      </c>
      <c r="L38" s="99">
        <v>0</v>
      </c>
      <c r="M38" s="20">
        <v>0</v>
      </c>
      <c r="N38" s="20">
        <f t="shared" si="5"/>
        <v>0</v>
      </c>
      <c r="O38" s="111" t="e">
        <f>(N38/'01.03.2025'!N38)*100</f>
        <v>#DIV/0!</v>
      </c>
      <c r="P38" s="99">
        <v>85</v>
      </c>
      <c r="Q38" s="20">
        <v>85</v>
      </c>
      <c r="R38" s="20">
        <f t="shared" si="8"/>
        <v>85</v>
      </c>
      <c r="S38" s="22">
        <f>(R38/'01.03.2025'!R38)*100</f>
        <v>106.25</v>
      </c>
      <c r="T38" s="119">
        <v>50</v>
      </c>
      <c r="U38" s="116">
        <v>65</v>
      </c>
      <c r="V38" s="40">
        <v>65</v>
      </c>
      <c r="W38" s="40">
        <f t="shared" si="10"/>
        <v>65</v>
      </c>
      <c r="X38" s="41">
        <f>(W38/'01.03.2025'!W38)*100</f>
        <v>100</v>
      </c>
      <c r="Y38" s="80">
        <v>65</v>
      </c>
      <c r="Z38" s="42">
        <v>110</v>
      </c>
      <c r="AA38" s="40">
        <f t="shared" si="11"/>
        <v>87.5</v>
      </c>
      <c r="AB38" s="41">
        <f>(AA38/'01.03.2025'!AA38)*100</f>
        <v>134.61538461538461</v>
      </c>
      <c r="AC38" s="39">
        <v>100</v>
      </c>
      <c r="AD38" s="39">
        <v>4</v>
      </c>
      <c r="AE38" s="57">
        <f t="shared" si="2"/>
        <v>40.25</v>
      </c>
      <c r="AF38" s="57">
        <f t="shared" si="3"/>
        <v>40.25</v>
      </c>
    </row>
    <row r="39" spans="1:32" ht="21.6">
      <c r="A39" s="12">
        <v>32</v>
      </c>
      <c r="B39" s="84" t="s">
        <v>51</v>
      </c>
      <c r="C39" s="89"/>
      <c r="D39" s="14"/>
      <c r="E39" s="15" t="s">
        <v>20</v>
      </c>
      <c r="F39" s="90" t="e">
        <f>(E39/'01.03.2025'!E39)*100</f>
        <v>#VALUE!</v>
      </c>
      <c r="G39" s="99">
        <v>146</v>
      </c>
      <c r="H39" s="20">
        <v>146</v>
      </c>
      <c r="I39" s="20">
        <f t="shared" si="7"/>
        <v>146</v>
      </c>
      <c r="J39" s="32">
        <f>(I39/'01.03.2025'!I39)*100</f>
        <v>100</v>
      </c>
      <c r="K39" s="100">
        <v>50</v>
      </c>
      <c r="L39" s="99">
        <v>0</v>
      </c>
      <c r="M39" s="20">
        <v>0</v>
      </c>
      <c r="N39" s="20">
        <f t="shared" si="5"/>
        <v>0</v>
      </c>
      <c r="O39" s="111" t="e">
        <f>(N39/'01.03.2025'!N39)*100</f>
        <v>#DIV/0!</v>
      </c>
      <c r="P39" s="99">
        <v>85</v>
      </c>
      <c r="Q39" s="20">
        <v>85</v>
      </c>
      <c r="R39" s="20">
        <f t="shared" si="8"/>
        <v>85</v>
      </c>
      <c r="S39" s="22">
        <f>(R39/'01.03.2025'!R39)*100</f>
        <v>106.25</v>
      </c>
      <c r="T39" s="119">
        <v>50</v>
      </c>
      <c r="U39" s="116">
        <v>55</v>
      </c>
      <c r="V39" s="40">
        <v>55</v>
      </c>
      <c r="W39" s="40">
        <f t="shared" si="10"/>
        <v>55</v>
      </c>
      <c r="X39" s="41">
        <f>(W39/'01.03.2025'!W39)*100</f>
        <v>100</v>
      </c>
      <c r="Y39" s="80">
        <v>65</v>
      </c>
      <c r="Z39" s="42">
        <v>125</v>
      </c>
      <c r="AA39" s="40">
        <f t="shared" si="11"/>
        <v>95</v>
      </c>
      <c r="AB39" s="41">
        <f>(AA39/'01.03.2025'!AA39)*100</f>
        <v>146.15384615384613</v>
      </c>
      <c r="AC39" s="39">
        <v>100</v>
      </c>
      <c r="AD39" s="39">
        <v>3</v>
      </c>
      <c r="AE39" s="57">
        <f t="shared" si="2"/>
        <v>77</v>
      </c>
      <c r="AF39" s="57">
        <f t="shared" si="3"/>
        <v>77</v>
      </c>
    </row>
    <row r="40" spans="1:32">
      <c r="A40" s="12">
        <v>33</v>
      </c>
      <c r="B40" s="84" t="s">
        <v>52</v>
      </c>
      <c r="C40" s="89"/>
      <c r="D40" s="14"/>
      <c r="E40" s="15">
        <f t="shared" ref="E40:E43" si="12">(C40+D40)/2</f>
        <v>0</v>
      </c>
      <c r="F40" s="90">
        <f>(E40/'01.03.2025'!E40)*100</f>
        <v>0</v>
      </c>
      <c r="G40" s="99">
        <v>289</v>
      </c>
      <c r="H40" s="20">
        <v>289</v>
      </c>
      <c r="I40" s="20">
        <f t="shared" si="7"/>
        <v>289</v>
      </c>
      <c r="J40" s="32">
        <f>(I40/'01.03.2025'!I40)*100</f>
        <v>68.321513002364071</v>
      </c>
      <c r="K40" s="100">
        <v>50</v>
      </c>
      <c r="L40" s="99">
        <v>0</v>
      </c>
      <c r="M40" s="20">
        <v>0</v>
      </c>
      <c r="N40" s="20">
        <f t="shared" si="5"/>
        <v>0</v>
      </c>
      <c r="O40" s="111" t="e">
        <f>(N40/'01.03.2025'!N40)*100</f>
        <v>#DIV/0!</v>
      </c>
      <c r="P40" s="99">
        <v>255</v>
      </c>
      <c r="Q40" s="20">
        <v>255</v>
      </c>
      <c r="R40" s="20">
        <f t="shared" si="8"/>
        <v>255</v>
      </c>
      <c r="S40" s="22">
        <f>(R40/'01.03.2025'!R40)*100</f>
        <v>71.83098591549296</v>
      </c>
      <c r="T40" s="119">
        <v>50</v>
      </c>
      <c r="U40" s="117">
        <v>250</v>
      </c>
      <c r="V40" s="40">
        <v>250</v>
      </c>
      <c r="W40" s="40">
        <f t="shared" si="10"/>
        <v>250</v>
      </c>
      <c r="X40" s="41">
        <f>(W40/'01.03.2025'!W40)*100</f>
        <v>71.428571428571431</v>
      </c>
      <c r="Y40" s="81">
        <v>245</v>
      </c>
      <c r="Z40" s="42">
        <v>495</v>
      </c>
      <c r="AA40" s="40">
        <f t="shared" si="11"/>
        <v>370</v>
      </c>
      <c r="AB40" s="41">
        <f>(AA40/'01.03.2025'!AA40)*100</f>
        <v>107.24637681159422</v>
      </c>
      <c r="AC40" s="39">
        <v>100</v>
      </c>
      <c r="AD40" s="39">
        <v>4</v>
      </c>
      <c r="AE40" s="57">
        <f t="shared" si="2"/>
        <v>136</v>
      </c>
      <c r="AF40" s="57">
        <f t="shared" si="3"/>
        <v>136</v>
      </c>
    </row>
    <row r="41" spans="1:32">
      <c r="A41" s="12">
        <v>34</v>
      </c>
      <c r="B41" s="84" t="s">
        <v>53</v>
      </c>
      <c r="C41" s="89">
        <v>440</v>
      </c>
      <c r="D41" s="14">
        <v>440</v>
      </c>
      <c r="E41" s="15">
        <f t="shared" si="12"/>
        <v>440</v>
      </c>
      <c r="F41" s="90">
        <f>(E41/'01.03.2025'!E41)*100</f>
        <v>117.64705882352942</v>
      </c>
      <c r="G41" s="99">
        <v>359</v>
      </c>
      <c r="H41" s="20">
        <v>359</v>
      </c>
      <c r="I41" s="20">
        <f t="shared" si="7"/>
        <v>359</v>
      </c>
      <c r="J41" s="32">
        <f>(I41/'01.03.2025'!I41)*100</f>
        <v>77.705627705627705</v>
      </c>
      <c r="K41" s="100">
        <v>50</v>
      </c>
      <c r="L41" s="99">
        <v>0</v>
      </c>
      <c r="M41" s="20">
        <v>0</v>
      </c>
      <c r="N41" s="20">
        <f t="shared" si="5"/>
        <v>0</v>
      </c>
      <c r="O41" s="111" t="e">
        <f>(N41/'01.03.2025'!N41)*100</f>
        <v>#DIV/0!</v>
      </c>
      <c r="P41" s="99">
        <v>315</v>
      </c>
      <c r="Q41" s="20">
        <v>315</v>
      </c>
      <c r="R41" s="20">
        <f t="shared" si="8"/>
        <v>315</v>
      </c>
      <c r="S41" s="22">
        <f>(R41/'01.03.2025'!R41)*100</f>
        <v>112.5</v>
      </c>
      <c r="T41" s="119">
        <v>50</v>
      </c>
      <c r="U41" s="117">
        <v>350</v>
      </c>
      <c r="V41" s="40">
        <v>350</v>
      </c>
      <c r="W41" s="40">
        <f t="shared" si="10"/>
        <v>350</v>
      </c>
      <c r="X41" s="41">
        <f>(W41/'01.03.2025'!W41)*100</f>
        <v>100</v>
      </c>
      <c r="Y41" s="81">
        <v>395</v>
      </c>
      <c r="Z41" s="42">
        <v>495</v>
      </c>
      <c r="AA41" s="40">
        <f t="shared" si="11"/>
        <v>445</v>
      </c>
      <c r="AB41" s="41">
        <f>(AA41/'01.03.2025'!AA41)*100</f>
        <v>112.65822784810126</v>
      </c>
      <c r="AC41" s="39">
        <v>100</v>
      </c>
      <c r="AD41" s="39">
        <v>4</v>
      </c>
      <c r="AE41" s="57">
        <f t="shared" si="2"/>
        <v>278.5</v>
      </c>
      <c r="AF41" s="57">
        <f t="shared" si="3"/>
        <v>278.5</v>
      </c>
    </row>
    <row r="42" spans="1:32">
      <c r="A42" s="12">
        <v>35</v>
      </c>
      <c r="B42" s="84" t="s">
        <v>54</v>
      </c>
      <c r="C42" s="89"/>
      <c r="D42" s="14"/>
      <c r="E42" s="15" t="s">
        <v>20</v>
      </c>
      <c r="F42" s="90" t="e">
        <f>(E42/'01.03.2025'!E42)*100</f>
        <v>#VALUE!</v>
      </c>
      <c r="G42" s="99">
        <v>385</v>
      </c>
      <c r="H42" s="20">
        <v>385</v>
      </c>
      <c r="I42" s="20">
        <f t="shared" si="7"/>
        <v>385</v>
      </c>
      <c r="J42" s="32">
        <f>(I42/'01.03.2025'!I42)*100</f>
        <v>77.154308617234463</v>
      </c>
      <c r="K42" s="100">
        <v>50</v>
      </c>
      <c r="L42" s="99">
        <v>0</v>
      </c>
      <c r="M42" s="20">
        <v>0</v>
      </c>
      <c r="N42" s="20">
        <f t="shared" si="5"/>
        <v>0</v>
      </c>
      <c r="O42" s="111" t="e">
        <f>(N42/'01.03.2025'!N42)*100</f>
        <v>#DIV/0!</v>
      </c>
      <c r="P42" s="99"/>
      <c r="Q42" s="20"/>
      <c r="R42" s="20">
        <f t="shared" si="8"/>
        <v>0</v>
      </c>
      <c r="S42" s="22" t="e">
        <f>(R42/'01.03.2025'!R42)*100</f>
        <v>#DIV/0!</v>
      </c>
      <c r="T42" s="119">
        <v>50</v>
      </c>
      <c r="U42" s="117"/>
      <c r="V42" s="40"/>
      <c r="W42" s="40">
        <f t="shared" si="10"/>
        <v>0</v>
      </c>
      <c r="X42" s="41" t="e">
        <f>(W42/'01.03.2025'!W42)*100</f>
        <v>#DIV/0!</v>
      </c>
      <c r="Y42" s="81">
        <v>395</v>
      </c>
      <c r="Z42" s="42">
        <v>475</v>
      </c>
      <c r="AA42" s="40">
        <f t="shared" si="11"/>
        <v>435</v>
      </c>
      <c r="AB42" s="41">
        <f>(AA42/'01.03.2025'!AA42)*100</f>
        <v>100</v>
      </c>
      <c r="AC42" s="39">
        <v>100</v>
      </c>
      <c r="AD42" s="39">
        <v>3</v>
      </c>
      <c r="AE42" s="57">
        <f t="shared" si="2"/>
        <v>128.33333333333334</v>
      </c>
      <c r="AF42" s="57">
        <f t="shared" si="3"/>
        <v>128.33333333333334</v>
      </c>
    </row>
    <row r="43" spans="1:32">
      <c r="A43" s="12">
        <v>36</v>
      </c>
      <c r="B43" s="84" t="s">
        <v>55</v>
      </c>
      <c r="C43" s="89">
        <v>230</v>
      </c>
      <c r="D43" s="14">
        <v>230</v>
      </c>
      <c r="E43" s="15">
        <f t="shared" si="12"/>
        <v>230</v>
      </c>
      <c r="F43" s="90">
        <f>(E43/'01.03.2025'!E43)*100</f>
        <v>97.872340425531917</v>
      </c>
      <c r="G43" s="99">
        <v>288</v>
      </c>
      <c r="H43" s="20">
        <v>288</v>
      </c>
      <c r="I43" s="20">
        <f t="shared" si="7"/>
        <v>288</v>
      </c>
      <c r="J43" s="32">
        <f>(I43/'01.03.2025'!I43)*100</f>
        <v>100.69930069930071</v>
      </c>
      <c r="K43" s="100">
        <v>100</v>
      </c>
      <c r="L43" s="99">
        <v>370</v>
      </c>
      <c r="M43" s="20">
        <v>370</v>
      </c>
      <c r="N43" s="20">
        <f t="shared" si="5"/>
        <v>370</v>
      </c>
      <c r="O43" s="111">
        <f>(N43/'01.03.2025'!N43)*100</f>
        <v>115.625</v>
      </c>
      <c r="P43" s="99">
        <v>245</v>
      </c>
      <c r="Q43" s="20">
        <v>245</v>
      </c>
      <c r="R43" s="20">
        <f t="shared" si="8"/>
        <v>245</v>
      </c>
      <c r="S43" s="22">
        <f>(R43/'01.03.2025'!R43)*100</f>
        <v>96.078431372549019</v>
      </c>
      <c r="T43" s="119">
        <v>100</v>
      </c>
      <c r="U43" s="117">
        <v>150</v>
      </c>
      <c r="V43" s="40">
        <v>190</v>
      </c>
      <c r="W43" s="40">
        <f t="shared" si="10"/>
        <v>170</v>
      </c>
      <c r="X43" s="41">
        <f>(W43/'01.03.2025'!W43)*100</f>
        <v>85</v>
      </c>
      <c r="Y43" s="81">
        <v>175</v>
      </c>
      <c r="Z43" s="42">
        <v>275</v>
      </c>
      <c r="AA43" s="40">
        <f t="shared" si="11"/>
        <v>225</v>
      </c>
      <c r="AB43" s="41">
        <f>(AA43/'01.03.2025'!AA43)*100</f>
        <v>104.65116279069768</v>
      </c>
      <c r="AC43" s="39">
        <v>100</v>
      </c>
      <c r="AD43" s="39">
        <v>6</v>
      </c>
      <c r="AE43" s="57">
        <f t="shared" si="2"/>
        <v>188.83333333333334</v>
      </c>
      <c r="AF43" s="57">
        <f t="shared" si="3"/>
        <v>188.83333333333334</v>
      </c>
    </row>
    <row r="44" spans="1:32">
      <c r="A44" s="12">
        <v>37</v>
      </c>
      <c r="B44" s="84" t="s">
        <v>56</v>
      </c>
      <c r="C44" s="89"/>
      <c r="D44" s="14"/>
      <c r="E44" s="15" t="s">
        <v>20</v>
      </c>
      <c r="F44" s="90" t="e">
        <f>(E44/'01.03.2025'!E44)*100</f>
        <v>#VALUE!</v>
      </c>
      <c r="G44" s="99"/>
      <c r="H44" s="20"/>
      <c r="I44" s="20">
        <f t="shared" si="7"/>
        <v>0</v>
      </c>
      <c r="J44" s="32">
        <f>(I44/'01.03.2025'!I44)*100</f>
        <v>0</v>
      </c>
      <c r="K44" s="100">
        <v>50</v>
      </c>
      <c r="L44" s="99">
        <v>188</v>
      </c>
      <c r="M44" s="20">
        <v>188</v>
      </c>
      <c r="N44" s="20">
        <f t="shared" si="5"/>
        <v>188</v>
      </c>
      <c r="O44" s="111">
        <f>(N44/'01.03.2025'!N44)*100</f>
        <v>99.470899470899468</v>
      </c>
      <c r="P44" s="99">
        <v>195</v>
      </c>
      <c r="Q44" s="20">
        <v>195</v>
      </c>
      <c r="R44" s="20">
        <f t="shared" si="8"/>
        <v>195</v>
      </c>
      <c r="S44" s="22">
        <f>(R44/'01.03.2025'!R44)*100</f>
        <v>90.697674418604649</v>
      </c>
      <c r="T44" s="119">
        <v>100</v>
      </c>
      <c r="U44" s="117">
        <v>230</v>
      </c>
      <c r="V44" s="40">
        <v>230</v>
      </c>
      <c r="W44" s="40">
        <f t="shared" si="10"/>
        <v>230</v>
      </c>
      <c r="X44" s="41">
        <f>(W44/'01.03.2025'!W44)*100</f>
        <v>121.05263157894737</v>
      </c>
      <c r="Y44" s="81">
        <v>195</v>
      </c>
      <c r="Z44" s="42">
        <v>195</v>
      </c>
      <c r="AA44" s="40">
        <f t="shared" si="11"/>
        <v>195</v>
      </c>
      <c r="AB44" s="41">
        <f>(AA44/'01.03.2025'!AA44)*100</f>
        <v>100</v>
      </c>
      <c r="AC44" s="39"/>
      <c r="AD44" s="39">
        <v>5</v>
      </c>
      <c r="AE44" s="57">
        <f t="shared" si="2"/>
        <v>76.599999999999994</v>
      </c>
      <c r="AF44" s="57">
        <f t="shared" si="3"/>
        <v>76.599999999999994</v>
      </c>
    </row>
    <row r="45" spans="1:32">
      <c r="A45" s="12">
        <v>38</v>
      </c>
      <c r="B45" s="84" t="s">
        <v>57</v>
      </c>
      <c r="C45" s="89"/>
      <c r="D45" s="14"/>
      <c r="E45" s="15" t="s">
        <v>34</v>
      </c>
      <c r="F45" s="90" t="e">
        <f>(E45/'01.03.2025'!E45)*100</f>
        <v>#VALUE!</v>
      </c>
      <c r="G45" s="99"/>
      <c r="H45" s="20"/>
      <c r="I45" s="20">
        <v>290</v>
      </c>
      <c r="J45" s="32">
        <f>(I45/'01.03.2025'!I45)*100</f>
        <v>100</v>
      </c>
      <c r="K45" s="100">
        <v>50</v>
      </c>
      <c r="L45" s="99">
        <v>0</v>
      </c>
      <c r="M45" s="20">
        <v>0</v>
      </c>
      <c r="N45" s="20">
        <f t="shared" si="5"/>
        <v>0</v>
      </c>
      <c r="O45" s="111" t="e">
        <f>(N45/'01.03.2025'!N45)*100</f>
        <v>#DIV/0!</v>
      </c>
      <c r="P45" s="99"/>
      <c r="Q45" s="20"/>
      <c r="R45" s="20" t="s">
        <v>34</v>
      </c>
      <c r="S45" s="22" t="e">
        <f>(R45/'01.03.2025'!R45)*100</f>
        <v>#VALUE!</v>
      </c>
      <c r="T45" s="119">
        <v>0</v>
      </c>
      <c r="U45" s="117">
        <v>430</v>
      </c>
      <c r="V45" s="40">
        <v>430</v>
      </c>
      <c r="W45" s="40">
        <f t="shared" si="10"/>
        <v>430</v>
      </c>
      <c r="X45" s="41">
        <f>(W45/'01.03.2025'!W45)*100</f>
        <v>95.555555555555557</v>
      </c>
      <c r="Y45" s="81">
        <v>295</v>
      </c>
      <c r="Z45" s="42">
        <v>675</v>
      </c>
      <c r="AA45" s="40">
        <f t="shared" si="11"/>
        <v>485</v>
      </c>
      <c r="AB45" s="41">
        <f>(AA45/'01.03.2025'!AA45)*100</f>
        <v>88.9908256880734</v>
      </c>
      <c r="AC45" s="39">
        <v>100</v>
      </c>
      <c r="AD45" s="39">
        <v>2</v>
      </c>
      <c r="AE45" s="57">
        <f t="shared" si="2"/>
        <v>0</v>
      </c>
      <c r="AF45" s="57">
        <f t="shared" si="3"/>
        <v>0</v>
      </c>
    </row>
    <row r="46" spans="1:32">
      <c r="A46" s="12">
        <v>39</v>
      </c>
      <c r="B46" s="84" t="s">
        <v>58</v>
      </c>
      <c r="C46" s="89">
        <v>270</v>
      </c>
      <c r="D46" s="14">
        <v>270</v>
      </c>
      <c r="E46" s="15">
        <f t="shared" ref="E46:E48" si="13">(C46+D46)/2</f>
        <v>270</v>
      </c>
      <c r="F46" s="90">
        <f>(E46/'01.03.2025'!E46)*100</f>
        <v>100</v>
      </c>
      <c r="G46" s="99">
        <v>325</v>
      </c>
      <c r="H46" s="20">
        <v>325</v>
      </c>
      <c r="I46" s="20">
        <f t="shared" si="7"/>
        <v>325</v>
      </c>
      <c r="J46" s="32">
        <f>(I46/'01.03.2025'!I46)*100</f>
        <v>108.69565217391303</v>
      </c>
      <c r="K46" s="100">
        <v>100</v>
      </c>
      <c r="L46" s="99">
        <v>196</v>
      </c>
      <c r="M46" s="20">
        <v>196</v>
      </c>
      <c r="N46" s="20">
        <f t="shared" si="5"/>
        <v>196</v>
      </c>
      <c r="O46" s="111">
        <f>(N46/'01.03.2025'!N46)*100</f>
        <v>100</v>
      </c>
      <c r="P46" s="99">
        <v>195</v>
      </c>
      <c r="Q46" s="20">
        <v>195</v>
      </c>
      <c r="R46" s="20">
        <f t="shared" ref="R46:R48" si="14">(P46+Q46)/2</f>
        <v>195</v>
      </c>
      <c r="S46" s="22">
        <f>(R46/'01.03.2025'!R46)*100</f>
        <v>73.584905660377359</v>
      </c>
      <c r="T46" s="119">
        <v>100</v>
      </c>
      <c r="U46" s="117">
        <v>250</v>
      </c>
      <c r="V46" s="40">
        <v>250</v>
      </c>
      <c r="W46" s="40">
        <f t="shared" si="10"/>
        <v>250</v>
      </c>
      <c r="X46" s="41">
        <f>(W46/'01.03.2025'!W46)*100</f>
        <v>100</v>
      </c>
      <c r="Y46" s="81">
        <v>245</v>
      </c>
      <c r="Z46" s="42">
        <v>295</v>
      </c>
      <c r="AA46" s="40">
        <f t="shared" si="11"/>
        <v>270</v>
      </c>
      <c r="AB46" s="41">
        <f>(AA46/'01.03.2025'!AA46)*100</f>
        <v>110.20408163265304</v>
      </c>
      <c r="AC46" s="39">
        <v>100</v>
      </c>
      <c r="AD46" s="39">
        <v>6</v>
      </c>
      <c r="AE46" s="57">
        <f t="shared" si="2"/>
        <v>164.33333333333334</v>
      </c>
      <c r="AF46" s="57">
        <f t="shared" si="3"/>
        <v>164.33333333333334</v>
      </c>
    </row>
    <row r="47" spans="1:32">
      <c r="A47" s="12">
        <v>40</v>
      </c>
      <c r="B47" s="84" t="s">
        <v>59</v>
      </c>
      <c r="C47" s="89"/>
      <c r="D47" s="14"/>
      <c r="E47" s="15">
        <f t="shared" si="13"/>
        <v>0</v>
      </c>
      <c r="F47" s="90">
        <f>(E47/'01.03.2025'!E47)*100</f>
        <v>0</v>
      </c>
      <c r="G47" s="99">
        <v>235</v>
      </c>
      <c r="H47" s="20">
        <v>235</v>
      </c>
      <c r="I47" s="20">
        <f t="shared" si="7"/>
        <v>235</v>
      </c>
      <c r="J47" s="32">
        <f>(I47/'01.03.2025'!I47)*100</f>
        <v>100</v>
      </c>
      <c r="K47" s="100">
        <v>100</v>
      </c>
      <c r="L47" s="99"/>
      <c r="M47" s="20"/>
      <c r="N47" s="20">
        <f t="shared" si="5"/>
        <v>0</v>
      </c>
      <c r="O47" s="111">
        <f>(N47/'01.03.2025'!N47)*100</f>
        <v>0</v>
      </c>
      <c r="P47" s="99">
        <v>235</v>
      </c>
      <c r="Q47" s="20">
        <v>235</v>
      </c>
      <c r="R47" s="20">
        <f t="shared" si="14"/>
        <v>235</v>
      </c>
      <c r="S47" s="22" t="e">
        <f>(R47/'01.03.2025'!R47)*100</f>
        <v>#DIV/0!</v>
      </c>
      <c r="T47" s="119">
        <v>50</v>
      </c>
      <c r="U47" s="117">
        <v>300</v>
      </c>
      <c r="V47" s="40">
        <v>300</v>
      </c>
      <c r="W47" s="40">
        <f t="shared" si="10"/>
        <v>300</v>
      </c>
      <c r="X47" s="41">
        <f>(W47/'01.03.2025'!W47)*100</f>
        <v>103.44827586206897</v>
      </c>
      <c r="Y47" s="81">
        <v>295</v>
      </c>
      <c r="Z47" s="42">
        <v>425</v>
      </c>
      <c r="AA47" s="40">
        <f t="shared" si="11"/>
        <v>360</v>
      </c>
      <c r="AB47" s="41">
        <f>(AA47/'01.03.2025'!AA47)*100</f>
        <v>248.27586206896552</v>
      </c>
      <c r="AC47" s="39">
        <v>100</v>
      </c>
      <c r="AD47" s="39">
        <v>5</v>
      </c>
      <c r="AE47" s="57">
        <f t="shared" si="2"/>
        <v>94</v>
      </c>
      <c r="AF47" s="57">
        <f t="shared" si="3"/>
        <v>94</v>
      </c>
    </row>
    <row r="48" spans="1:32" ht="22.2" thickBot="1">
      <c r="A48" s="12">
        <v>41</v>
      </c>
      <c r="B48" s="84" t="s">
        <v>60</v>
      </c>
      <c r="C48" s="93">
        <v>120</v>
      </c>
      <c r="D48" s="124">
        <v>120</v>
      </c>
      <c r="E48" s="95">
        <f t="shared" si="13"/>
        <v>120</v>
      </c>
      <c r="F48" s="90">
        <f>(E48/'01.03.2025'!E48)*100</f>
        <v>100</v>
      </c>
      <c r="G48" s="106">
        <v>105</v>
      </c>
      <c r="H48" s="108">
        <v>105</v>
      </c>
      <c r="I48" s="108">
        <f t="shared" si="7"/>
        <v>105</v>
      </c>
      <c r="J48" s="32">
        <f>(I48/'01.03.2025'!I48)*100</f>
        <v>106.06060606060606</v>
      </c>
      <c r="K48" s="110">
        <v>100</v>
      </c>
      <c r="L48" s="106">
        <v>0</v>
      </c>
      <c r="M48" s="108">
        <v>0</v>
      </c>
      <c r="N48" s="20">
        <f t="shared" si="5"/>
        <v>0</v>
      </c>
      <c r="O48" s="111" t="e">
        <f>(N48/'01.03.2025'!N48)*100</f>
        <v>#DIV/0!</v>
      </c>
      <c r="P48" s="106">
        <v>110</v>
      </c>
      <c r="Q48" s="108">
        <v>110</v>
      </c>
      <c r="R48" s="108">
        <f t="shared" si="14"/>
        <v>110</v>
      </c>
      <c r="S48" s="22">
        <f>(R48/'01.03.2025'!R48)*100</f>
        <v>100</v>
      </c>
      <c r="T48" s="121">
        <v>50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41" t="e">
        <f>(AA48/'01.03.2025'!AA48)*100</f>
        <v>#VALUE!</v>
      </c>
      <c r="AC48" s="39">
        <v>0</v>
      </c>
      <c r="AD48" s="39">
        <v>3</v>
      </c>
      <c r="AE48" s="57">
        <f t="shared" si="2"/>
        <v>111.66666666666667</v>
      </c>
      <c r="AF48" s="57">
        <f t="shared" si="3"/>
        <v>111.66666666666667</v>
      </c>
    </row>
  </sheetData>
  <mergeCells count="10">
    <mergeCell ref="A2:Z2"/>
    <mergeCell ref="A3:Z3"/>
    <mergeCell ref="A4:A6"/>
    <mergeCell ref="B4:B6"/>
    <mergeCell ref="C4:K4"/>
    <mergeCell ref="L4:T4"/>
    <mergeCell ref="C5:F5"/>
    <mergeCell ref="G5:J5"/>
    <mergeCell ref="L5:O5"/>
    <mergeCell ref="P5:S5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workbookViewId="0">
      <selection activeCell="C5" sqref="C5:F5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37"/>
      <c r="AB2" s="37"/>
    </row>
    <row r="3" spans="1:32" ht="15.6">
      <c r="A3" s="131" t="s">
        <v>61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3"/>
      <c r="AB3" s="3"/>
    </row>
    <row r="4" spans="1:32" ht="15" customHeigh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5" t="s">
        <v>7</v>
      </c>
      <c r="V4" s="137"/>
      <c r="W4" s="137"/>
      <c r="X4" s="137"/>
      <c r="Y4" s="137"/>
      <c r="Z4" s="137"/>
      <c r="AA4" s="137"/>
      <c r="AB4" s="137"/>
      <c r="AC4" s="138"/>
    </row>
    <row r="5" spans="1:32" ht="45" customHeight="1">
      <c r="A5" s="143"/>
      <c r="B5" s="143"/>
      <c r="C5" s="139" t="s">
        <v>8</v>
      </c>
      <c r="D5" s="140"/>
      <c r="E5" s="140"/>
      <c r="F5" s="141"/>
      <c r="G5" s="139" t="s">
        <v>9</v>
      </c>
      <c r="H5" s="140"/>
      <c r="I5" s="140"/>
      <c r="J5" s="141"/>
      <c r="K5" s="29"/>
      <c r="L5" s="139" t="s">
        <v>10</v>
      </c>
      <c r="M5" s="140"/>
      <c r="N5" s="140"/>
      <c r="O5" s="141"/>
      <c r="P5" s="139" t="s">
        <v>11</v>
      </c>
      <c r="Q5" s="140"/>
      <c r="R5" s="140"/>
      <c r="S5" s="141"/>
      <c r="T5" s="29"/>
      <c r="U5" s="139" t="s">
        <v>12</v>
      </c>
      <c r="V5" s="140"/>
      <c r="W5" s="140"/>
      <c r="X5" s="141"/>
      <c r="Y5" s="139" t="s">
        <v>13</v>
      </c>
      <c r="Z5" s="140"/>
      <c r="AA5" s="140"/>
      <c r="AB5" s="141"/>
      <c r="AC5" s="49"/>
    </row>
    <row r="6" spans="1:32" ht="68.25" customHeight="1">
      <c r="A6" s="144"/>
      <c r="B6" s="144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65</v>
      </c>
      <c r="E8" s="14">
        <f>(C8+D8)/2</f>
        <v>59</v>
      </c>
      <c r="F8" s="19">
        <f>(E8/'01.12.2023'!E8)*100</f>
        <v>108.25688073394495</v>
      </c>
      <c r="G8" s="20">
        <v>60</v>
      </c>
      <c r="H8" s="20">
        <v>63</v>
      </c>
      <c r="I8" s="20">
        <f>(G8+H8)/2</f>
        <v>61.5</v>
      </c>
      <c r="J8" s="32">
        <f>(I8/'01.12.2023'!I8)*100</f>
        <v>124.74645030425964</v>
      </c>
      <c r="K8" s="33">
        <v>100</v>
      </c>
      <c r="L8" s="20">
        <v>65</v>
      </c>
      <c r="M8" s="20">
        <v>90</v>
      </c>
      <c r="N8" s="20">
        <f>(L8+M8)/2</f>
        <v>77.5</v>
      </c>
      <c r="O8" s="32">
        <f>(N8/'01.12.2023'!N8)*100</f>
        <v>96.875</v>
      </c>
      <c r="P8" s="20">
        <v>56</v>
      </c>
      <c r="Q8" s="20">
        <v>66</v>
      </c>
      <c r="R8" s="20">
        <v>59.5</v>
      </c>
      <c r="S8" s="22">
        <f>(R8/'01.12.2023'!R8)*100</f>
        <v>100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120</v>
      </c>
      <c r="D9" s="14">
        <v>120</v>
      </c>
      <c r="E9" s="14">
        <f t="shared" ref="E9:E47" si="0">(C9+D9)/2</f>
        <v>120</v>
      </c>
      <c r="F9" s="19">
        <f>(E9/'01.12.2023'!E9)*100</f>
        <v>100</v>
      </c>
      <c r="G9" s="20">
        <v>103.6</v>
      </c>
      <c r="H9" s="22">
        <v>128.1</v>
      </c>
      <c r="I9" s="20">
        <f t="shared" ref="I9:I46" si="1">(G9+H9)/2</f>
        <v>115.85</v>
      </c>
      <c r="J9" s="32">
        <f>(I9/'01.12.2023'!I9)*100</f>
        <v>100</v>
      </c>
      <c r="K9" s="33">
        <v>100</v>
      </c>
      <c r="L9" s="20">
        <v>99</v>
      </c>
      <c r="M9" s="20">
        <v>99</v>
      </c>
      <c r="N9" s="20">
        <f t="shared" ref="N9:N47" si="2">(L9+M9)/2</f>
        <v>99</v>
      </c>
      <c r="O9" s="32">
        <f>(N9/'01.12.2023'!N9)*100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(R9/'01.12.2023'!R9)*100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(E10/'01.12.2023'!E10)*100</f>
        <v>100</v>
      </c>
      <c r="G10" s="20">
        <v>76</v>
      </c>
      <c r="H10" s="20">
        <v>76</v>
      </c>
      <c r="I10" s="20">
        <f t="shared" si="1"/>
        <v>76</v>
      </c>
      <c r="J10" s="32">
        <f>(I10/'01.12.2023'!I10)*100</f>
        <v>100</v>
      </c>
      <c r="K10" s="33">
        <v>100</v>
      </c>
      <c r="L10" s="20">
        <v>99</v>
      </c>
      <c r="M10" s="20">
        <v>99</v>
      </c>
      <c r="N10" s="20">
        <f t="shared" si="2"/>
        <v>99</v>
      </c>
      <c r="O10" s="32">
        <f>(N10/'01.12.2023'!N10)*100</f>
        <v>100</v>
      </c>
      <c r="P10" s="20">
        <v>121.25</v>
      </c>
      <c r="Q10" s="20">
        <v>121.25</v>
      </c>
      <c r="R10" s="20">
        <f t="shared" si="3"/>
        <v>121.25</v>
      </c>
      <c r="S10" s="22">
        <f>(R10/'01.12.2023'!R10)*100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(E11/'01.12.2023'!E11)*100</f>
        <v>108.33333333333333</v>
      </c>
      <c r="G11" s="20">
        <v>57</v>
      </c>
      <c r="H11" s="20">
        <v>57</v>
      </c>
      <c r="I11" s="20">
        <f t="shared" si="1"/>
        <v>57</v>
      </c>
      <c r="J11" s="32">
        <f>(I11/'01.12.2023'!I11)*100</f>
        <v>100</v>
      </c>
      <c r="K11" s="33">
        <v>100</v>
      </c>
      <c r="L11" s="20">
        <v>72</v>
      </c>
      <c r="M11" s="20">
        <v>72</v>
      </c>
      <c r="N11" s="20">
        <f t="shared" si="2"/>
        <v>72</v>
      </c>
      <c r="O11" s="32">
        <f>(N11/'01.12.2023'!N11)*100</f>
        <v>100</v>
      </c>
      <c r="P11" s="20">
        <v>62</v>
      </c>
      <c r="Q11" s="20">
        <v>62</v>
      </c>
      <c r="R11" s="20">
        <f t="shared" si="3"/>
        <v>62</v>
      </c>
      <c r="S11" s="22">
        <f>(R11/'01.12.2023'!R11)*100</f>
        <v>93.939393939393938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131</v>
      </c>
      <c r="D12" s="14">
        <v>151</v>
      </c>
      <c r="E12" s="14">
        <f t="shared" si="0"/>
        <v>141</v>
      </c>
      <c r="F12" s="19">
        <f>(E12/'01.12.2023'!E12)*100</f>
        <v>106.69693530079454</v>
      </c>
      <c r="G12" s="20">
        <v>137.80000000000001</v>
      </c>
      <c r="H12" s="20">
        <v>139</v>
      </c>
      <c r="I12" s="20">
        <f t="shared" si="1"/>
        <v>138.4</v>
      </c>
      <c r="J12" s="32">
        <f>(I12/'01.12.2023'!I12)*100</f>
        <v>100</v>
      </c>
      <c r="K12" s="33">
        <v>100</v>
      </c>
      <c r="L12" s="20">
        <v>141</v>
      </c>
      <c r="M12" s="20">
        <v>189</v>
      </c>
      <c r="N12" s="20">
        <f t="shared" si="2"/>
        <v>165</v>
      </c>
      <c r="O12" s="32">
        <f>(N12/'01.12.2023'!N12)*100</f>
        <v>93.48441926345609</v>
      </c>
      <c r="P12" s="20">
        <v>144</v>
      </c>
      <c r="Q12" s="20">
        <v>156.25</v>
      </c>
      <c r="R12" s="20">
        <f t="shared" si="3"/>
        <v>150.125</v>
      </c>
      <c r="S12" s="22">
        <f>(R12/'01.12.2023'!R12)*100</f>
        <v>99.092409240924098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90</v>
      </c>
      <c r="D13" s="14">
        <v>90</v>
      </c>
      <c r="E13" s="14">
        <f t="shared" si="0"/>
        <v>90</v>
      </c>
      <c r="F13" s="19">
        <f>(E13/'01.12.2023'!E13)*100</f>
        <v>100</v>
      </c>
      <c r="G13" s="20">
        <v>82.5</v>
      </c>
      <c r="H13" s="20">
        <v>82.5</v>
      </c>
      <c r="I13" s="20">
        <f t="shared" si="1"/>
        <v>82.5</v>
      </c>
      <c r="J13" s="32">
        <f>(I13/'01.12.2023'!I13)*100</f>
        <v>100</v>
      </c>
      <c r="K13" s="33">
        <v>100</v>
      </c>
      <c r="L13" s="20">
        <v>79</v>
      </c>
      <c r="M13" s="20">
        <v>79</v>
      </c>
      <c r="N13" s="20">
        <f t="shared" si="2"/>
        <v>79</v>
      </c>
      <c r="O13" s="32">
        <f>(N13/'01.12.2023'!N13)*100</f>
        <v>79.797979797979806</v>
      </c>
      <c r="P13" s="20">
        <v>108</v>
      </c>
      <c r="Q13" s="20">
        <v>108</v>
      </c>
      <c r="R13" s="20">
        <f t="shared" si="3"/>
        <v>108</v>
      </c>
      <c r="S13" s="22">
        <f>(R13/'01.12.2023'!R13)*100</f>
        <v>100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25</v>
      </c>
      <c r="E14" s="14">
        <f t="shared" si="0"/>
        <v>22.5</v>
      </c>
      <c r="F14" s="19">
        <f>(E14/'01.12.2023'!E14)*100</f>
        <v>100</v>
      </c>
      <c r="G14" s="20">
        <v>24</v>
      </c>
      <c r="H14" s="20">
        <v>38</v>
      </c>
      <c r="I14" s="20">
        <f t="shared" si="1"/>
        <v>31</v>
      </c>
      <c r="J14" s="32">
        <f>(I14/'01.12.2023'!I14)*100</f>
        <v>124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(N14/'01.12.2023'!N14)*100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(R14/'01.12.2023'!R14)*100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570</v>
      </c>
      <c r="D15" s="21">
        <v>1210</v>
      </c>
      <c r="E15" s="21">
        <f t="shared" si="0"/>
        <v>890</v>
      </c>
      <c r="F15" s="19">
        <f>(E15/'01.12.2023'!E15)*100</f>
        <v>83.733182801768734</v>
      </c>
      <c r="G15" s="20">
        <v>630</v>
      </c>
      <c r="H15" s="22">
        <v>1366.7</v>
      </c>
      <c r="I15" s="20">
        <f t="shared" si="1"/>
        <v>998.35</v>
      </c>
      <c r="J15" s="32">
        <f>(I15/'01.12.2023'!I15)*100</f>
        <v>191.99038461538461</v>
      </c>
      <c r="K15" s="33">
        <v>100</v>
      </c>
      <c r="L15" s="20">
        <v>600</v>
      </c>
      <c r="M15" s="20">
        <v>600</v>
      </c>
      <c r="N15" s="20">
        <f t="shared" si="2"/>
        <v>600</v>
      </c>
      <c r="O15" s="32">
        <f>(N15/'01.12.2023'!N15)*100</f>
        <v>100</v>
      </c>
      <c r="P15" s="20">
        <v>570</v>
      </c>
      <c r="Q15" s="20">
        <v>1295</v>
      </c>
      <c r="R15" s="20">
        <f t="shared" si="3"/>
        <v>932.5</v>
      </c>
      <c r="S15" s="22">
        <f>(R15/'01.12.2023'!R15)*100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f t="shared" si="0"/>
        <v>83</v>
      </c>
      <c r="F16" s="19">
        <f>(E16/'01.12.2023'!E16)*100</f>
        <v>100</v>
      </c>
      <c r="G16" s="20">
        <v>84.5</v>
      </c>
      <c r="H16" s="20">
        <v>84.5</v>
      </c>
      <c r="I16" s="20">
        <f t="shared" si="1"/>
        <v>84.5</v>
      </c>
      <c r="J16" s="32">
        <f>(I16/'01.12.2023'!I16)*100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(N16/#REF!)*100</f>
        <v>#REF!</v>
      </c>
      <c r="P16" s="20">
        <v>88</v>
      </c>
      <c r="Q16" s="20">
        <v>88</v>
      </c>
      <c r="R16" s="20">
        <f t="shared" si="3"/>
        <v>88</v>
      </c>
      <c r="S16" s="22">
        <f>(R16/'01.12.2023'!R16)*100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330</v>
      </c>
      <c r="D17" s="14">
        <v>517</v>
      </c>
      <c r="E17" s="14">
        <f t="shared" si="0"/>
        <v>423.5</v>
      </c>
      <c r="F17" s="19" t="e">
        <f>(E17/'01.12.2023'!E17)*100</f>
        <v>#DIV/0!</v>
      </c>
      <c r="G17" s="20"/>
      <c r="H17" s="20"/>
      <c r="I17" s="20">
        <f t="shared" si="1"/>
        <v>0</v>
      </c>
      <c r="J17" s="32" t="e">
        <f>(I17/#REF!)*100</f>
        <v>#REF!</v>
      </c>
      <c r="K17" s="33">
        <v>100</v>
      </c>
      <c r="L17" s="20"/>
      <c r="M17" s="20"/>
      <c r="N17" s="20"/>
      <c r="O17" s="32" t="e">
        <f>(N17/#REF!)*100</f>
        <v>#REF!</v>
      </c>
      <c r="P17" s="20"/>
      <c r="Q17" s="20"/>
      <c r="R17" s="20">
        <f t="shared" si="3"/>
        <v>0</v>
      </c>
      <c r="S17" s="22" t="e">
        <f>(R17/#REF!)*100</f>
        <v>#REF!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577</v>
      </c>
      <c r="D18" s="14">
        <v>850</v>
      </c>
      <c r="E18" s="14">
        <f t="shared" si="0"/>
        <v>713.5</v>
      </c>
      <c r="F18" s="19">
        <f>(E18/'01.12.2023'!E18)*100</f>
        <v>94.503311258278146</v>
      </c>
      <c r="G18" s="20">
        <v>697</v>
      </c>
      <c r="H18" s="20">
        <v>764</v>
      </c>
      <c r="I18" s="20">
        <f t="shared" si="1"/>
        <v>730.5</v>
      </c>
      <c r="J18" s="32">
        <f>(I18/'01.12.2023'!I18)*100</f>
        <v>124.42514052120592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(N18/'01.12.2023'!N18)*100</f>
        <v>139.336877861468</v>
      </c>
      <c r="P18" s="20">
        <v>883</v>
      </c>
      <c r="Q18" s="20">
        <v>883</v>
      </c>
      <c r="R18" s="20">
        <f t="shared" si="3"/>
        <v>883</v>
      </c>
      <c r="S18" s="22">
        <f>(R18/'01.12.2023'!R18)*100</f>
        <v>127.9061345694213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(E19/#REF!)*100</f>
        <v>#REF!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(N19/#REF!)*100</f>
        <v>#VALUE!</v>
      </c>
      <c r="P19" s="20"/>
      <c r="Q19" s="20"/>
      <c r="R19" s="20">
        <f t="shared" si="3"/>
        <v>0</v>
      </c>
      <c r="S19" s="22" t="e">
        <f>(R19/#REF!)*100</f>
        <v>#REF!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(E20/#REF!)*100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(N20/#REF!)*100</f>
        <v>#VALUE!</v>
      </c>
      <c r="P20" s="20" t="s">
        <v>20</v>
      </c>
      <c r="Q20" s="20" t="s">
        <v>20</v>
      </c>
      <c r="R20" s="20" t="s">
        <v>20</v>
      </c>
      <c r="S20" s="22" t="e">
        <f>(R20/#REF!)*100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(E21/#REF!)*100</f>
        <v>#REF!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(N21/#REF!)*100</f>
        <v>#VALUE!</v>
      </c>
      <c r="P21" s="20" t="s">
        <v>20</v>
      </c>
      <c r="Q21" s="20" t="s">
        <v>20</v>
      </c>
      <c r="R21" s="20" t="s">
        <v>20</v>
      </c>
      <c r="S21" s="22" t="e">
        <f>(R21/#REF!)*100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/>
      <c r="D22" s="14"/>
      <c r="E22" s="14">
        <f t="shared" si="0"/>
        <v>0</v>
      </c>
      <c r="F22" s="19" t="e">
        <f>(E22/#REF!)*100</f>
        <v>#REF!</v>
      </c>
      <c r="G22" s="62"/>
      <c r="H22" s="62"/>
      <c r="I22" s="20">
        <f>(G22+H22)/2</f>
        <v>0</v>
      </c>
      <c r="J22" s="32" t="e">
        <f>(I22/#REF!)*100</f>
        <v>#REF!</v>
      </c>
      <c r="K22" s="33">
        <v>0</v>
      </c>
      <c r="L22" s="20"/>
      <c r="M22" s="20"/>
      <c r="N22" s="20"/>
      <c r="O22" s="32" t="e">
        <f>(N22/#REF!)*100</f>
        <v>#REF!</v>
      </c>
      <c r="P22" s="20">
        <v>353</v>
      </c>
      <c r="Q22" s="20">
        <v>353</v>
      </c>
      <c r="R22" s="20">
        <f t="shared" si="3"/>
        <v>353</v>
      </c>
      <c r="S22" s="22">
        <f>(R22/'01.12.2023'!R22)*100</f>
        <v>106.006006006006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190</v>
      </c>
      <c r="D23" s="25">
        <v>501</v>
      </c>
      <c r="E23" s="14">
        <f t="shared" si="0"/>
        <v>345.5</v>
      </c>
      <c r="F23" s="19">
        <f>(E23/'01.12.2023'!E23)*100</f>
        <v>100</v>
      </c>
      <c r="G23" s="63">
        <v>103</v>
      </c>
      <c r="H23" s="63">
        <v>249</v>
      </c>
      <c r="I23" s="20">
        <f t="shared" si="1"/>
        <v>176</v>
      </c>
      <c r="J23" s="32">
        <f>(I23/'01.12.2023'!I23)*100</f>
        <v>128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(N23/'01.12.2023'!N23)*100</f>
        <v>100</v>
      </c>
      <c r="P23" s="20">
        <v>133</v>
      </c>
      <c r="Q23" s="20">
        <v>206</v>
      </c>
      <c r="R23" s="20">
        <f t="shared" si="3"/>
        <v>169.5</v>
      </c>
      <c r="S23" s="22">
        <f>(R23/'01.12.2023'!R23)*100</f>
        <v>110.06493506493507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(E24/#REF!)*100</f>
        <v>#REF!</v>
      </c>
      <c r="G24" s="20">
        <v>423</v>
      </c>
      <c r="H24" s="20">
        <v>423</v>
      </c>
      <c r="I24" s="20">
        <f t="shared" si="1"/>
        <v>423</v>
      </c>
      <c r="J24" s="32">
        <f>(I24/'01.12.2023'!I24)*100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(N24/#REF!)*100</f>
        <v>#REF!</v>
      </c>
      <c r="P24" s="20"/>
      <c r="Q24" s="20"/>
      <c r="R24" s="20">
        <f t="shared" si="3"/>
        <v>0</v>
      </c>
      <c r="S24" s="22" t="e">
        <f>(R24/#REF!)*100</f>
        <v>#REF!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(E25/#REF!)*100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(N25/#REF!)*100</f>
        <v>#REF!</v>
      </c>
      <c r="P25" s="20"/>
      <c r="Q25" s="20"/>
      <c r="R25" s="20">
        <f t="shared" si="3"/>
        <v>0</v>
      </c>
      <c r="S25" s="22" t="e">
        <f>(R25/#REF!)*100</f>
        <v>#REF!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263.2</v>
      </c>
      <c r="E26" s="14">
        <f t="shared" si="0"/>
        <v>189.45</v>
      </c>
      <c r="F26" s="19">
        <f>(E26/'01.12.2023'!E26)*100</f>
        <v>101.14789108382274</v>
      </c>
      <c r="G26" s="20">
        <v>110</v>
      </c>
      <c r="H26" s="20">
        <v>249.2</v>
      </c>
      <c r="I26" s="20">
        <f t="shared" si="1"/>
        <v>179.6</v>
      </c>
      <c r="J26" s="32">
        <f>(I26/'01.12.2023'!I26)*100</f>
        <v>109.84709480122324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(N26/'01.12.2023'!N26)*100</f>
        <v>100</v>
      </c>
      <c r="P26" s="20">
        <v>202.4</v>
      </c>
      <c r="Q26" s="20">
        <v>263.2</v>
      </c>
      <c r="R26" s="20">
        <f t="shared" si="3"/>
        <v>232.8</v>
      </c>
      <c r="S26" s="22">
        <f>(R26/'01.12.2023'!R26)*100</f>
        <v>85.840707964601776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>
        <f>(E27/'01.12.2023'!E27)*100</f>
        <v>100</v>
      </c>
      <c r="G27" s="20">
        <v>72</v>
      </c>
      <c r="H27" s="20">
        <v>76</v>
      </c>
      <c r="I27" s="20">
        <f t="shared" si="1"/>
        <v>74</v>
      </c>
      <c r="J27" s="32">
        <f>(I27/'01.12.2023'!I27)*100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(N27/'01.12.2023'!N27)*100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(R27/'01.12.2023'!R27)*100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(E28/'01.12.2023'!E28)*100</f>
        <v>100</v>
      </c>
      <c r="G28" s="20">
        <v>70</v>
      </c>
      <c r="H28" s="20">
        <v>70</v>
      </c>
      <c r="I28" s="20">
        <f t="shared" si="1"/>
        <v>70</v>
      </c>
      <c r="J28" s="32">
        <f>(I28/'01.12.2023'!I28)*100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(N28/'01.12.2023'!N28)*100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(R28/'01.12.2023'!R28)*100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84</v>
      </c>
      <c r="D29" s="14">
        <v>110.7</v>
      </c>
      <c r="E29" s="14">
        <f t="shared" si="0"/>
        <v>97.35</v>
      </c>
      <c r="F29" s="19">
        <f>(E29/'01.12.2023'!E29)*100</f>
        <v>103.56382978723404</v>
      </c>
      <c r="G29" s="20">
        <v>66</v>
      </c>
      <c r="H29" s="20">
        <v>106</v>
      </c>
      <c r="I29" s="20">
        <f t="shared" si="1"/>
        <v>86</v>
      </c>
      <c r="J29" s="32">
        <f>(I29/'01.12.2023'!I29)*100</f>
        <v>102.8708133971292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(N29/'01.12.2023'!N29)*100</f>
        <v>101.4218009478673</v>
      </c>
      <c r="P29" s="20">
        <v>87</v>
      </c>
      <c r="Q29" s="20">
        <v>99</v>
      </c>
      <c r="R29" s="20">
        <f t="shared" si="3"/>
        <v>93</v>
      </c>
      <c r="S29" s="22">
        <f>(R29/'01.12.2023'!R29)*100</f>
        <v>102.4793388429752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530</v>
      </c>
      <c r="E30" s="14">
        <f t="shared" si="0"/>
        <v>493.75</v>
      </c>
      <c r="F30" s="19">
        <f>(E30/'01.12.2023'!E30)*100</f>
        <v>104.49735449735449</v>
      </c>
      <c r="G30" s="20">
        <v>427.5</v>
      </c>
      <c r="H30" s="20">
        <v>478</v>
      </c>
      <c r="I30" s="20">
        <f t="shared" si="1"/>
        <v>452.75</v>
      </c>
      <c r="J30" s="32">
        <f>(I30/'01.12.2023'!I30)*100</f>
        <v>74.958609271523187</v>
      </c>
      <c r="K30" s="33">
        <v>100</v>
      </c>
      <c r="L30" s="20"/>
      <c r="M30" s="20"/>
      <c r="N30" s="20">
        <f t="shared" si="2"/>
        <v>0</v>
      </c>
      <c r="O30" s="32" t="e">
        <f>(N30/'01.12.2023'!N30)*100</f>
        <v>#DIV/0!</v>
      </c>
      <c r="P30" s="20">
        <v>480</v>
      </c>
      <c r="Q30" s="20">
        <v>480</v>
      </c>
      <c r="R30" s="20">
        <f t="shared" si="3"/>
        <v>480</v>
      </c>
      <c r="S30" s="22">
        <f>(R30/'01.12.2023'!R30)*100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983.3</v>
      </c>
      <c r="D31" s="21">
        <v>1333.3</v>
      </c>
      <c r="E31" s="64">
        <f t="shared" si="0"/>
        <v>1158.3</v>
      </c>
      <c r="F31" s="19">
        <f>(E31/'01.12.2023'!E31)*100</f>
        <v>100</v>
      </c>
      <c r="G31" s="36">
        <v>944.4</v>
      </c>
      <c r="H31" s="22">
        <v>1300</v>
      </c>
      <c r="I31" s="22">
        <f t="shared" si="1"/>
        <v>1122.2</v>
      </c>
      <c r="J31" s="32">
        <f>(I31/'01.12.2023'!I31)*100</f>
        <v>98.537998858497616</v>
      </c>
      <c r="K31" s="33">
        <v>100</v>
      </c>
      <c r="L31" s="20">
        <v>500</v>
      </c>
      <c r="M31" s="20">
        <v>500</v>
      </c>
      <c r="N31" s="20">
        <v>500</v>
      </c>
      <c r="O31" s="32" t="e">
        <f>(N31/'01.12.2023'!N31)*100</f>
        <v>#VALUE!</v>
      </c>
      <c r="P31" s="36">
        <v>1066.7</v>
      </c>
      <c r="Q31" s="36">
        <v>1066.7</v>
      </c>
      <c r="R31" s="20">
        <f t="shared" si="3"/>
        <v>1066.7</v>
      </c>
      <c r="S31" s="22">
        <f>(R31/'01.12.2023'!R31)*100</f>
        <v>90.146201301445117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108</v>
      </c>
      <c r="D32" s="14">
        <v>116.1</v>
      </c>
      <c r="E32" s="14">
        <f t="shared" si="0"/>
        <v>112.05</v>
      </c>
      <c r="F32" s="19">
        <f>(E32/'01.12.2023'!E32)*100</f>
        <v>80.960982658959551</v>
      </c>
      <c r="G32" s="20">
        <v>102</v>
      </c>
      <c r="H32" s="20">
        <v>102</v>
      </c>
      <c r="I32" s="20">
        <f t="shared" si="1"/>
        <v>102</v>
      </c>
      <c r="J32" s="32">
        <f>(I32/'01.12.2023'!I32)*100</f>
        <v>79.812206572769952</v>
      </c>
      <c r="K32" s="33">
        <v>100</v>
      </c>
      <c r="L32" s="20"/>
      <c r="M32" s="20"/>
      <c r="N32" s="20" t="s">
        <v>34</v>
      </c>
      <c r="O32" s="32" t="e">
        <f>(N32/'01.12.2023'!N32)*100</f>
        <v>#VALUE!</v>
      </c>
      <c r="P32" s="20">
        <v>106</v>
      </c>
      <c r="Q32" s="20">
        <v>106</v>
      </c>
      <c r="R32" s="20">
        <v>105</v>
      </c>
      <c r="S32" s="22">
        <f>(R32/'01.12.2023'!R32)*100</f>
        <v>100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306.7</v>
      </c>
      <c r="D33" s="14">
        <v>493.3</v>
      </c>
      <c r="E33" s="14">
        <f t="shared" si="0"/>
        <v>400</v>
      </c>
      <c r="F33" s="19">
        <f>(E33/'01.12.2023'!E33)*100</f>
        <v>83.822296730930418</v>
      </c>
      <c r="G33" s="20">
        <v>431</v>
      </c>
      <c r="H33" s="20">
        <v>431</v>
      </c>
      <c r="I33" s="20">
        <f t="shared" si="1"/>
        <v>431</v>
      </c>
      <c r="J33" s="32">
        <f>(I33/'01.12.2023'!I33)*100</f>
        <v>143.1893687707641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(N33/'01.12.2023'!N33)*100</f>
        <v>#DIV/0!</v>
      </c>
      <c r="P33" s="20">
        <v>340</v>
      </c>
      <c r="Q33" s="20">
        <v>340</v>
      </c>
      <c r="R33" s="20">
        <f t="shared" si="3"/>
        <v>340</v>
      </c>
      <c r="S33" s="22">
        <f>(R33/'01.12.2023'!R33)*100</f>
        <v>65.384615384615387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642</v>
      </c>
      <c r="D34" s="14">
        <v>670</v>
      </c>
      <c r="E34" s="14">
        <f t="shared" si="0"/>
        <v>656</v>
      </c>
      <c r="F34" s="19">
        <f>(E34/'01.12.2023'!E34)*100</f>
        <v>86.486486486486484</v>
      </c>
      <c r="G34" s="20">
        <v>534</v>
      </c>
      <c r="H34" s="20">
        <v>872</v>
      </c>
      <c r="I34" s="20">
        <f t="shared" si="1"/>
        <v>703</v>
      </c>
      <c r="J34" s="32">
        <f>(I34/'01.12.2023'!I34)*100</f>
        <v>94.871794871794862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(N34/'01.12.2023'!N34)*100</f>
        <v>100</v>
      </c>
      <c r="P34" s="22">
        <v>1116.7</v>
      </c>
      <c r="Q34" s="20">
        <v>1120</v>
      </c>
      <c r="R34" s="20">
        <f t="shared" si="3"/>
        <v>1118.3499999999999</v>
      </c>
      <c r="S34" s="22">
        <f>(R34/'01.12.2023'!R34)*100</f>
        <v>100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 t="e">
        <f>(E35/#REF!)*100</f>
        <v>#REF!</v>
      </c>
      <c r="G35" s="20">
        <v>42</v>
      </c>
      <c r="H35" s="20">
        <v>42</v>
      </c>
      <c r="I35" s="20">
        <f t="shared" si="1"/>
        <v>42</v>
      </c>
      <c r="J35" s="32">
        <f>(I35/'01.12.2023'!I35)*100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(N35/#REF!)*100</f>
        <v>#REF!</v>
      </c>
      <c r="P35" s="20">
        <v>42</v>
      </c>
      <c r="Q35" s="20">
        <v>42</v>
      </c>
      <c r="R35" s="20">
        <f t="shared" si="3"/>
        <v>42</v>
      </c>
      <c r="S35" s="22">
        <f>(R35/'01.12.2023'!R35)*100</f>
        <v>100</v>
      </c>
      <c r="T35" s="39">
        <v>50</v>
      </c>
      <c r="U35" s="40">
        <v>42</v>
      </c>
      <c r="V35" s="40">
        <v>42</v>
      </c>
      <c r="W35" s="40">
        <f>(U35+V35)/2</f>
        <v>42</v>
      </c>
      <c r="X35" s="41">
        <f>(W35/'01.12.2023'!W35)*100</f>
        <v>100</v>
      </c>
      <c r="Y35" s="40">
        <v>42</v>
      </c>
      <c r="Z35" s="40">
        <v>42</v>
      </c>
      <c r="AA35" s="40">
        <f>(Y35+Z35)/2</f>
        <v>42</v>
      </c>
      <c r="AB35" s="41">
        <f>(AA35/'01.12.2023'!AA35)*100</f>
        <v>120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>
        <f>(E36/'01.12.2023'!E36)*100</f>
        <v>114.28571428571428</v>
      </c>
      <c r="G36" s="20">
        <v>37</v>
      </c>
      <c r="H36" s="20">
        <v>37</v>
      </c>
      <c r="I36" s="20">
        <f t="shared" si="1"/>
        <v>37</v>
      </c>
      <c r="J36" s="32">
        <f>(I36/'01.12.2023'!I36)*100</f>
        <v>88.095238095238088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(N36/'01.12.2023'!N36)*100</f>
        <v>75</v>
      </c>
      <c r="P36" s="20">
        <v>42</v>
      </c>
      <c r="Q36" s="20">
        <v>42</v>
      </c>
      <c r="R36" s="20">
        <f t="shared" si="3"/>
        <v>42</v>
      </c>
      <c r="S36" s="22">
        <f>(R36/'01.12.2023'!R36)*100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(W36/'01.12.2023'!W36)*100</f>
        <v>100</v>
      </c>
      <c r="Y36" s="40">
        <v>37</v>
      </c>
      <c r="Z36" s="40">
        <v>37</v>
      </c>
      <c r="AA36" s="40">
        <f t="shared" ref="AA36:AA46" si="5">(Y36+Z36)/2</f>
        <v>37</v>
      </c>
      <c r="AB36" s="41">
        <f>(AA36/'01.12.2023'!AA36)*100</f>
        <v>105.71428571428572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>
        <v>37</v>
      </c>
      <c r="D37" s="14">
        <v>37</v>
      </c>
      <c r="E37" s="14">
        <f t="shared" si="0"/>
        <v>37</v>
      </c>
      <c r="F37" s="19" t="e">
        <f>(E37/#REF!)*100</f>
        <v>#REF!</v>
      </c>
      <c r="G37" s="20">
        <v>42</v>
      </c>
      <c r="H37" s="20">
        <v>42</v>
      </c>
      <c r="I37" s="20">
        <f t="shared" si="1"/>
        <v>42</v>
      </c>
      <c r="J37" s="32">
        <f>(I37/'01.12.2023'!I37)*100</f>
        <v>100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(N37/'01.12.2023'!N37)*100</f>
        <v>#DIV/0!</v>
      </c>
      <c r="P37" s="20">
        <v>42</v>
      </c>
      <c r="Q37" s="20">
        <v>42</v>
      </c>
      <c r="R37" s="20">
        <f t="shared" si="3"/>
        <v>42</v>
      </c>
      <c r="S37" s="22">
        <f>(R37/'01.12.2023'!R37)*100</f>
        <v>100</v>
      </c>
      <c r="T37" s="39">
        <v>50</v>
      </c>
      <c r="U37" s="40">
        <v>36</v>
      </c>
      <c r="V37" s="40">
        <v>36</v>
      </c>
      <c r="W37" s="40">
        <f t="shared" si="4"/>
        <v>36</v>
      </c>
      <c r="X37" s="41">
        <f>(W37/'01.12.2023'!W37)*100</f>
        <v>100</v>
      </c>
      <c r="Y37" s="40">
        <v>42</v>
      </c>
      <c r="Z37" s="42">
        <v>42</v>
      </c>
      <c r="AA37" s="40">
        <f t="shared" si="5"/>
        <v>42</v>
      </c>
      <c r="AB37" s="41">
        <f>(AA37/'01.12.2023'!AA37)*100</f>
        <v>120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 t="s">
        <v>34</v>
      </c>
      <c r="D38" s="14" t="s">
        <v>34</v>
      </c>
      <c r="E38" s="14" t="s">
        <v>20</v>
      </c>
      <c r="F38" s="19" t="e">
        <f>(E38/#REF!)*100</f>
        <v>#VALUE!</v>
      </c>
      <c r="G38" s="20">
        <v>119</v>
      </c>
      <c r="H38" s="20">
        <v>119</v>
      </c>
      <c r="I38" s="20">
        <f t="shared" si="1"/>
        <v>119</v>
      </c>
      <c r="J38" s="32">
        <f>(I38/'01.12.2023'!I38)*100</f>
        <v>100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(N38/'01.12.2023'!N38)*100</f>
        <v>#VALUE!</v>
      </c>
      <c r="P38" s="20"/>
      <c r="Q38" s="20"/>
      <c r="R38" s="20">
        <f t="shared" si="3"/>
        <v>0</v>
      </c>
      <c r="S38" s="22" t="e">
        <f>(R38/#REF!)*100</f>
        <v>#REF!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(W38/'01.12.2023'!W38)*100</f>
        <v>122.22222222222223</v>
      </c>
      <c r="Y38" s="40">
        <v>55</v>
      </c>
      <c r="Z38" s="42">
        <v>55</v>
      </c>
      <c r="AA38" s="40">
        <f t="shared" si="5"/>
        <v>55</v>
      </c>
      <c r="AB38" s="41">
        <f>(AA38/'01.12.2023'!AA38)*100</f>
        <v>73.333333333333329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/>
      <c r="D39" s="14"/>
      <c r="E39" s="14">
        <f t="shared" si="0"/>
        <v>0</v>
      </c>
      <c r="F39" s="19" t="e">
        <f>(E39/#REF!)*100</f>
        <v>#REF!</v>
      </c>
      <c r="G39" s="20">
        <v>373</v>
      </c>
      <c r="H39" s="20">
        <v>373</v>
      </c>
      <c r="I39" s="20">
        <f t="shared" si="1"/>
        <v>373</v>
      </c>
      <c r="J39" s="32">
        <f>(I39/'01.12.2023'!I39)*100</f>
        <v>167.2645739910314</v>
      </c>
      <c r="K39" s="33">
        <v>100</v>
      </c>
      <c r="L39" s="20"/>
      <c r="M39" s="20"/>
      <c r="N39" s="20">
        <f>(L39+M39)/2</f>
        <v>0</v>
      </c>
      <c r="O39" s="32" t="e">
        <f>(N39/'01.12.2023'!N39)*100</f>
        <v>#DIV/0!</v>
      </c>
      <c r="P39" s="20"/>
      <c r="Q39" s="20"/>
      <c r="R39" s="20">
        <f t="shared" si="3"/>
        <v>0</v>
      </c>
      <c r="S39" s="22" t="e">
        <f>(R39/#REF!)*100</f>
        <v>#REF!</v>
      </c>
      <c r="T39" s="39">
        <v>100</v>
      </c>
      <c r="U39" s="42">
        <v>290</v>
      </c>
      <c r="V39" s="40">
        <v>290</v>
      </c>
      <c r="W39" s="40">
        <v>200</v>
      </c>
      <c r="X39" s="41">
        <f>(W39/'01.12.2023'!W39)*100</f>
        <v>100</v>
      </c>
      <c r="Y39" s="42">
        <v>325</v>
      </c>
      <c r="Z39" s="42">
        <v>595</v>
      </c>
      <c r="AA39" s="40">
        <f t="shared" si="5"/>
        <v>460</v>
      </c>
      <c r="AB39" s="41">
        <f>(AA39/'01.12.2023'!AA39)*100</f>
        <v>270.58823529411768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 t="e">
        <f>(E40/#REF!)*100</f>
        <v>#REF!</v>
      </c>
      <c r="G40" s="20">
        <v>407</v>
      </c>
      <c r="H40" s="20">
        <v>407</v>
      </c>
      <c r="I40" s="20">
        <f t="shared" si="1"/>
        <v>407</v>
      </c>
      <c r="J40" s="32">
        <f>(I40/'01.12.2023'!I40)*100</f>
        <v>138.43537414965988</v>
      </c>
      <c r="K40" s="33">
        <v>100</v>
      </c>
      <c r="L40" s="20"/>
      <c r="M40" s="20"/>
      <c r="N40" s="20">
        <f>(L40+M40)/2</f>
        <v>0</v>
      </c>
      <c r="O40" s="32" t="e">
        <f>(N40/'01.12.2023'!N40)*100</f>
        <v>#DIV/0!</v>
      </c>
      <c r="P40" s="20"/>
      <c r="Q40" s="20"/>
      <c r="R40" s="20">
        <f t="shared" si="3"/>
        <v>0</v>
      </c>
      <c r="S40" s="22" t="e">
        <f>(R40/#REF!)*100</f>
        <v>#REF!</v>
      </c>
      <c r="T40" s="39">
        <v>100</v>
      </c>
      <c r="U40" s="42">
        <v>250</v>
      </c>
      <c r="V40" s="40">
        <v>250</v>
      </c>
      <c r="W40" s="40">
        <f t="shared" si="4"/>
        <v>250</v>
      </c>
      <c r="X40" s="41">
        <f>(W40/'01.12.2023'!W40)*100</f>
        <v>86.206896551724128</v>
      </c>
      <c r="Y40" s="42">
        <v>395</v>
      </c>
      <c r="Z40" s="42">
        <v>455</v>
      </c>
      <c r="AA40" s="40">
        <f t="shared" si="5"/>
        <v>425</v>
      </c>
      <c r="AB40" s="41">
        <f>(AA40/'01.12.2023'!AA40)*100</f>
        <v>128.78787878787878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(E41/#REF!)*100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(N41/'01.12.2023'!N41)*100</f>
        <v>#VALUE!</v>
      </c>
      <c r="P41" s="20"/>
      <c r="Q41" s="20"/>
      <c r="R41" s="20">
        <f t="shared" si="3"/>
        <v>0</v>
      </c>
      <c r="S41" s="22" t="e">
        <f>(R41/#REF!)*100</f>
        <v>#REF!</v>
      </c>
      <c r="T41" s="39">
        <v>50</v>
      </c>
      <c r="U41" s="42">
        <v>300</v>
      </c>
      <c r="V41" s="40">
        <v>300</v>
      </c>
      <c r="W41" s="40">
        <f t="shared" si="4"/>
        <v>300</v>
      </c>
      <c r="X41" s="41">
        <f>(W41/'01.12.2023'!W41)*100</f>
        <v>100</v>
      </c>
      <c r="Y41" s="42">
        <v>115</v>
      </c>
      <c r="Z41" s="42">
        <v>375</v>
      </c>
      <c r="AA41" s="40">
        <f t="shared" si="5"/>
        <v>245</v>
      </c>
      <c r="AB41" s="41">
        <f>(AA41/'01.12.2023'!AA41)*100</f>
        <v>100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>
        <v>175</v>
      </c>
      <c r="D42" s="14">
        <v>213</v>
      </c>
      <c r="E42" s="14">
        <f t="shared" si="0"/>
        <v>194</v>
      </c>
      <c r="F42" s="19" t="e">
        <f>(E42/'01.12.2023'!E42)*100</f>
        <v>#DIV/0!</v>
      </c>
      <c r="G42" s="20">
        <v>123</v>
      </c>
      <c r="H42" s="20">
        <v>244</v>
      </c>
      <c r="I42" s="20">
        <f t="shared" si="1"/>
        <v>183.5</v>
      </c>
      <c r="J42" s="32">
        <f>(I42/'01.12.2023'!I42)*100</f>
        <v>100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(N42/'01.12.2023'!N42)*100</f>
        <v>85.714285714285708</v>
      </c>
      <c r="P42" s="20">
        <v>244</v>
      </c>
      <c r="Q42" s="20">
        <v>244</v>
      </c>
      <c r="R42" s="20">
        <f t="shared" si="3"/>
        <v>244</v>
      </c>
      <c r="S42" s="22">
        <f>(R42/'01.12.2023'!R42)*100</f>
        <v>246.46464646464645</v>
      </c>
      <c r="T42" s="39">
        <v>100</v>
      </c>
      <c r="U42" s="42">
        <v>140</v>
      </c>
      <c r="V42" s="40">
        <v>190</v>
      </c>
      <c r="W42" s="40">
        <f t="shared" si="4"/>
        <v>165</v>
      </c>
      <c r="X42" s="41">
        <f>(W42/'01.12.2023'!W42)*100</f>
        <v>103.125</v>
      </c>
      <c r="Y42" s="42">
        <v>195</v>
      </c>
      <c r="Z42" s="42">
        <v>225</v>
      </c>
      <c r="AA42" s="40">
        <f t="shared" si="5"/>
        <v>210</v>
      </c>
      <c r="AB42" s="41">
        <f>(AA42/'01.12.2023'!AA42)*100</f>
        <v>171.42857142857142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 t="s">
        <v>34</v>
      </c>
      <c r="D43" s="14" t="s">
        <v>34</v>
      </c>
      <c r="E43" s="14" t="s">
        <v>20</v>
      </c>
      <c r="F43" s="19" t="e">
        <f>(E43/#REF!)*100</f>
        <v>#VALUE!</v>
      </c>
      <c r="G43" s="20">
        <v>210</v>
      </c>
      <c r="H43" s="20">
        <v>210</v>
      </c>
      <c r="I43" s="20">
        <f t="shared" si="1"/>
        <v>210</v>
      </c>
      <c r="J43" s="32">
        <f>(I43/'01.12.2023'!I43)*100</f>
        <v>100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(N43/'01.12.2023'!N43)*100</f>
        <v>99.090909090909093</v>
      </c>
      <c r="P43" s="20"/>
      <c r="Q43" s="20"/>
      <c r="R43" s="20">
        <f t="shared" si="3"/>
        <v>0</v>
      </c>
      <c r="S43" s="22" t="e">
        <f>(R43/#REF!)*100</f>
        <v>#REF!</v>
      </c>
      <c r="T43" s="39">
        <v>100</v>
      </c>
      <c r="U43" s="42">
        <v>180</v>
      </c>
      <c r="V43" s="40">
        <v>180</v>
      </c>
      <c r="W43" s="40">
        <f t="shared" si="4"/>
        <v>180</v>
      </c>
      <c r="X43" s="41">
        <f>(W43/'01.12.2023'!W43)*100</f>
        <v>105.88235294117648</v>
      </c>
      <c r="Y43" s="42">
        <v>195</v>
      </c>
      <c r="Z43" s="42">
        <v>195</v>
      </c>
      <c r="AA43" s="40">
        <f t="shared" si="5"/>
        <v>195</v>
      </c>
      <c r="AB43" s="41">
        <f>(AA43/'01.12.2023'!AA43)*100</f>
        <v>100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(E44/#REF!)*100</f>
        <v>#VALUE!</v>
      </c>
      <c r="G44" s="20" t="s">
        <v>34</v>
      </c>
      <c r="H44" s="20" t="s">
        <v>34</v>
      </c>
      <c r="I44" s="20" t="s">
        <v>20</v>
      </c>
      <c r="J44" s="32" t="e">
        <f>(I44/#REF!)*100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(N44/'01.12.2023'!N44)*100</f>
        <v>#VALUE!</v>
      </c>
      <c r="P44" s="20" t="s">
        <v>34</v>
      </c>
      <c r="Q44" s="20" t="s">
        <v>34</v>
      </c>
      <c r="R44" s="20" t="s">
        <v>34</v>
      </c>
      <c r="S44" s="22" t="e">
        <f>(R44/#REF!)*100</f>
        <v>#VALUE!</v>
      </c>
      <c r="T44" s="39">
        <v>0</v>
      </c>
      <c r="U44" s="42">
        <v>350</v>
      </c>
      <c r="V44" s="40">
        <v>350</v>
      </c>
      <c r="W44" s="40">
        <f t="shared" si="4"/>
        <v>350</v>
      </c>
      <c r="X44" s="41">
        <f>(W44/'01.12.2023'!W44)*100</f>
        <v>107.69230769230769</v>
      </c>
      <c r="Y44" s="42">
        <v>345</v>
      </c>
      <c r="Z44" s="42">
        <v>345</v>
      </c>
      <c r="AA44" s="40">
        <f t="shared" si="5"/>
        <v>345</v>
      </c>
      <c r="AB44" s="41">
        <f>(AA44/'01.12.2023'!AA44)*100</f>
        <v>95.833333333333343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>
        <v>210</v>
      </c>
      <c r="D45" s="14">
        <v>210</v>
      </c>
      <c r="E45" s="14">
        <v>210</v>
      </c>
      <c r="F45" s="19" t="e">
        <f>(E45/'01.12.2023'!E45)*100</f>
        <v>#VALUE!</v>
      </c>
      <c r="G45" s="20">
        <v>248</v>
      </c>
      <c r="H45" s="20">
        <v>248</v>
      </c>
      <c r="I45" s="20">
        <f t="shared" si="1"/>
        <v>248</v>
      </c>
      <c r="J45" s="32">
        <f>(I45/'01.12.2023'!I45)*100</f>
        <v>101.63934426229508</v>
      </c>
      <c r="K45" s="33">
        <v>50</v>
      </c>
      <c r="L45" s="20"/>
      <c r="M45" s="20"/>
      <c r="N45" s="20">
        <f t="shared" si="2"/>
        <v>0</v>
      </c>
      <c r="O45" s="32" t="e">
        <f>(N45/'01.12.2023'!N45)*100</f>
        <v>#DIV/0!</v>
      </c>
      <c r="P45" s="20"/>
      <c r="Q45" s="20"/>
      <c r="R45" s="20">
        <f t="shared" si="3"/>
        <v>0</v>
      </c>
      <c r="S45" s="22" t="e">
        <f>(R45/#REF!)*100</f>
        <v>#REF!</v>
      </c>
      <c r="T45" s="39">
        <v>100</v>
      </c>
      <c r="U45" s="42">
        <v>200</v>
      </c>
      <c r="V45" s="40">
        <v>200</v>
      </c>
      <c r="W45" s="40">
        <f t="shared" si="4"/>
        <v>200</v>
      </c>
      <c r="X45" s="41">
        <f>(W45/'01.12.2023'!W45)*100</f>
        <v>102.56410256410255</v>
      </c>
      <c r="Y45" s="42">
        <v>215</v>
      </c>
      <c r="Z45" s="42">
        <v>295</v>
      </c>
      <c r="AA45" s="40">
        <f t="shared" si="5"/>
        <v>255</v>
      </c>
      <c r="AB45" s="41">
        <f>(AA45/'01.12.2023'!AA45)*100</f>
        <v>113.33333333333333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(E46/#REF!)*100</f>
        <v>#REF!</v>
      </c>
      <c r="G46" s="20">
        <v>400</v>
      </c>
      <c r="H46" s="20">
        <v>400</v>
      </c>
      <c r="I46" s="20">
        <f t="shared" si="1"/>
        <v>400</v>
      </c>
      <c r="J46" s="32">
        <f>(I46/'01.12.2023'!I46)*100</f>
        <v>161.29032258064515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(N46/'01.12.2023'!N46)*100</f>
        <v>72.012578616352201</v>
      </c>
      <c r="P46" s="20">
        <v>307</v>
      </c>
      <c r="Q46" s="20">
        <v>307</v>
      </c>
      <c r="R46" s="20">
        <f t="shared" si="3"/>
        <v>307</v>
      </c>
      <c r="S46" s="22" t="e">
        <f>(R46/'01.12.2023'!R46)*100</f>
        <v>#DIV/0!</v>
      </c>
      <c r="T46" s="39">
        <v>100</v>
      </c>
      <c r="U46" s="42">
        <v>250</v>
      </c>
      <c r="V46" s="40">
        <v>250</v>
      </c>
      <c r="W46" s="40">
        <f t="shared" si="4"/>
        <v>250</v>
      </c>
      <c r="X46" s="41">
        <f>(W46/'01.12.2023'!W46)*100</f>
        <v>86.206896551724128</v>
      </c>
      <c r="Y46" s="42">
        <v>195</v>
      </c>
      <c r="Z46" s="42">
        <v>345</v>
      </c>
      <c r="AA46" s="40">
        <f t="shared" si="5"/>
        <v>270</v>
      </c>
      <c r="AB46" s="41">
        <f>(AA46/'01.12.2023'!AA46)*100</f>
        <v>98.181818181818187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150</v>
      </c>
      <c r="D47" s="14">
        <v>160</v>
      </c>
      <c r="E47" s="14">
        <f t="shared" si="0"/>
        <v>155</v>
      </c>
      <c r="F47" s="19">
        <f>(E47/'01.12.2023'!E47)*100</f>
        <v>129.16666666666669</v>
      </c>
      <c r="G47" s="20">
        <v>142</v>
      </c>
      <c r="H47" s="20">
        <v>142</v>
      </c>
      <c r="I47" s="20">
        <v>123</v>
      </c>
      <c r="J47" s="32">
        <f>(I47/'01.12.2023'!I47)*100</f>
        <v>100</v>
      </c>
      <c r="K47" s="33">
        <v>100</v>
      </c>
      <c r="L47" s="20">
        <v>160</v>
      </c>
      <c r="M47" s="20">
        <v>160</v>
      </c>
      <c r="N47" s="20">
        <f t="shared" si="2"/>
        <v>160</v>
      </c>
      <c r="O47" s="32" t="e">
        <f>(N47/'01.12.2023'!N47)*100</f>
        <v>#DIV/0!</v>
      </c>
      <c r="P47" s="20">
        <v>150</v>
      </c>
      <c r="Q47" s="20">
        <v>150</v>
      </c>
      <c r="R47" s="20">
        <f t="shared" si="3"/>
        <v>150</v>
      </c>
      <c r="S47" s="22">
        <f>(R47/'01.12.2023'!R47)*100</f>
        <v>100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Y5:AB5"/>
    <mergeCell ref="A4:A6"/>
    <mergeCell ref="B4:B6"/>
    <mergeCell ref="C5:F5"/>
    <mergeCell ref="G5:J5"/>
    <mergeCell ref="L5:O5"/>
    <mergeCell ref="P5:S5"/>
    <mergeCell ref="U5:X5"/>
    <mergeCell ref="A2:Z2"/>
    <mergeCell ref="A3:Z3"/>
    <mergeCell ref="C4:K4"/>
    <mergeCell ref="L4:T4"/>
    <mergeCell ref="U4:AC4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G15" workbookViewId="0">
      <selection activeCell="M27" sqref="M27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37"/>
      <c r="AB2" s="37"/>
    </row>
    <row r="3" spans="1:32" ht="15.6">
      <c r="A3" s="131" t="s">
        <v>62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3"/>
      <c r="AB3" s="3"/>
    </row>
    <row r="4" spans="1:32" ht="15" customHeigh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5" t="s">
        <v>7</v>
      </c>
      <c r="V4" s="137"/>
      <c r="W4" s="137"/>
      <c r="X4" s="137"/>
      <c r="Y4" s="137"/>
      <c r="Z4" s="137"/>
      <c r="AA4" s="137"/>
      <c r="AB4" s="137"/>
      <c r="AC4" s="138"/>
    </row>
    <row r="5" spans="1:32" ht="45" customHeight="1">
      <c r="A5" s="143"/>
      <c r="B5" s="143"/>
      <c r="C5" s="139" t="s">
        <v>8</v>
      </c>
      <c r="D5" s="140"/>
      <c r="E5" s="140"/>
      <c r="F5" s="141"/>
      <c r="G5" s="139" t="s">
        <v>9</v>
      </c>
      <c r="H5" s="140"/>
      <c r="I5" s="140"/>
      <c r="J5" s="141"/>
      <c r="K5" s="29"/>
      <c r="L5" s="139" t="s">
        <v>10</v>
      </c>
      <c r="M5" s="140"/>
      <c r="N5" s="140"/>
      <c r="O5" s="141"/>
      <c r="P5" s="139" t="s">
        <v>11</v>
      </c>
      <c r="Q5" s="140"/>
      <c r="R5" s="140"/>
      <c r="S5" s="141"/>
      <c r="T5" s="29"/>
      <c r="U5" s="139" t="s">
        <v>12</v>
      </c>
      <c r="V5" s="140"/>
      <c r="W5" s="140"/>
      <c r="X5" s="141"/>
      <c r="Y5" s="139" t="s">
        <v>13</v>
      </c>
      <c r="Z5" s="140"/>
      <c r="AA5" s="140"/>
      <c r="AB5" s="141"/>
      <c r="AC5" s="49"/>
    </row>
    <row r="6" spans="1:32" ht="68.25" customHeight="1">
      <c r="A6" s="144"/>
      <c r="B6" s="144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65</v>
      </c>
      <c r="E8" s="14">
        <f>(C8+D8)/2</f>
        <v>59</v>
      </c>
      <c r="F8" s="19">
        <f>(E8/'01.01.2024'!E8)*100</f>
        <v>100</v>
      </c>
      <c r="G8" s="20">
        <v>53</v>
      </c>
      <c r="H8" s="20">
        <v>65</v>
      </c>
      <c r="I8" s="20">
        <f>(G8+H8)/2</f>
        <v>59</v>
      </c>
      <c r="J8" s="32">
        <f>(I8/'01.01.2024'!I8)*100</f>
        <v>95.934959349593498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(N8/'01.01.2024'!N8)*100</f>
        <v>92.903225806451616</v>
      </c>
      <c r="P8" s="20">
        <v>56</v>
      </c>
      <c r="Q8" s="20">
        <v>66</v>
      </c>
      <c r="R8" s="20">
        <v>59.5</v>
      </c>
      <c r="S8" s="22">
        <f>(R8/'01.01.2024'!R8)*100</f>
        <v>100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90</v>
      </c>
      <c r="D9" s="14">
        <v>90</v>
      </c>
      <c r="E9" s="14">
        <f t="shared" ref="E9:E47" si="0">(C9+D9)/2</f>
        <v>90</v>
      </c>
      <c r="F9" s="19">
        <f>(E9/'01.01.2024'!E9)*100</f>
        <v>75</v>
      </c>
      <c r="G9" s="20">
        <v>103.6</v>
      </c>
      <c r="H9" s="22">
        <v>128.1</v>
      </c>
      <c r="I9" s="20">
        <f t="shared" ref="I9:I46" si="1">(G9+H9)/2</f>
        <v>115.85</v>
      </c>
      <c r="J9" s="32">
        <f>(I9/'01.01.2024'!I9)*100</f>
        <v>100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(N9/'01.01.2024'!N9)*100</f>
        <v>196.96969696969697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(R9/'01.01.2024'!R9)*100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(E10/'01.01.2024'!E10)*100</f>
        <v>100</v>
      </c>
      <c r="G10" s="20">
        <v>66</v>
      </c>
      <c r="H10" s="20">
        <v>66</v>
      </c>
      <c r="I10" s="20">
        <f t="shared" si="1"/>
        <v>66</v>
      </c>
      <c r="J10" s="32">
        <f>(I10/'01.01.2024'!I10)*100</f>
        <v>86.842105263157904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(N10/'01.01.2024'!N10)*100</f>
        <v>128.28282828282829</v>
      </c>
      <c r="P10" s="20">
        <v>121.25</v>
      </c>
      <c r="Q10" s="20">
        <v>121.25</v>
      </c>
      <c r="R10" s="20">
        <f t="shared" si="3"/>
        <v>121.25</v>
      </c>
      <c r="S10" s="22">
        <f>(R10/'01.01.2024'!R10)*100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(E11/'01.01.2024'!E11)*100</f>
        <v>100</v>
      </c>
      <c r="G11" s="20">
        <v>67</v>
      </c>
      <c r="H11" s="20">
        <v>67</v>
      </c>
      <c r="I11" s="20">
        <f t="shared" si="1"/>
        <v>67</v>
      </c>
      <c r="J11" s="32">
        <f>(I11/'01.01.2024'!I11)*100</f>
        <v>117.54385964912282</v>
      </c>
      <c r="K11" s="33">
        <v>100</v>
      </c>
      <c r="L11" s="20">
        <v>72</v>
      </c>
      <c r="M11" s="20">
        <v>72</v>
      </c>
      <c r="N11" s="20">
        <f t="shared" si="2"/>
        <v>72</v>
      </c>
      <c r="O11" s="32">
        <f>(N11/'01.01.2024'!N11)*100</f>
        <v>100</v>
      </c>
      <c r="P11" s="20">
        <v>80</v>
      </c>
      <c r="Q11" s="20">
        <v>80</v>
      </c>
      <c r="R11" s="20">
        <f t="shared" si="3"/>
        <v>80</v>
      </c>
      <c r="S11" s="22">
        <f>(R11/'01.01.2024'!R11)*100</f>
        <v>129.03225806451613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122.2</v>
      </c>
      <c r="D12" s="14">
        <v>149</v>
      </c>
      <c r="E12" s="14">
        <f t="shared" si="0"/>
        <v>135.6</v>
      </c>
      <c r="F12" s="19">
        <f>(E12/'01.01.2024'!E12)*100</f>
        <v>96.170212765957444</v>
      </c>
      <c r="G12" s="20">
        <v>138</v>
      </c>
      <c r="H12" s="20">
        <v>143</v>
      </c>
      <c r="I12" s="20">
        <f t="shared" si="1"/>
        <v>140.5</v>
      </c>
      <c r="J12" s="32">
        <f>(I12/'01.01.2024'!I12)*100</f>
        <v>101.51734104046241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(N12/'01.01.2024'!N12)*100</f>
        <v>98.787878787878796</v>
      </c>
      <c r="P12" s="20">
        <v>135</v>
      </c>
      <c r="Q12" s="20">
        <v>153</v>
      </c>
      <c r="R12" s="20">
        <v>144</v>
      </c>
      <c r="S12" s="22">
        <f>(R12/'01.01.2024'!R12)*100</f>
        <v>95.920066611157367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90</v>
      </c>
      <c r="D13" s="14">
        <v>90</v>
      </c>
      <c r="E13" s="14">
        <f t="shared" si="0"/>
        <v>90</v>
      </c>
      <c r="F13" s="19">
        <f>(E13/'01.01.2024'!E13)*100</f>
        <v>100</v>
      </c>
      <c r="G13" s="20">
        <v>82.5</v>
      </c>
      <c r="H13" s="20">
        <v>82.5</v>
      </c>
      <c r="I13" s="20">
        <f t="shared" si="1"/>
        <v>82.5</v>
      </c>
      <c r="J13" s="32">
        <f>(I13/'01.01.2024'!I13)*100</f>
        <v>100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(N13/'01.01.2024'!N13)*100</f>
        <v>125.31645569620254</v>
      </c>
      <c r="P13" s="20">
        <v>89</v>
      </c>
      <c r="Q13" s="20">
        <v>89</v>
      </c>
      <c r="R13" s="20">
        <f t="shared" si="3"/>
        <v>89</v>
      </c>
      <c r="S13" s="22">
        <f>(R13/'01.01.2024'!R13)*100</f>
        <v>82.407407407407405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25</v>
      </c>
      <c r="E14" s="14">
        <f t="shared" si="0"/>
        <v>22.5</v>
      </c>
      <c r="F14" s="19">
        <f>(E14/'01.01.2024'!E14)*100</f>
        <v>100</v>
      </c>
      <c r="G14" s="20">
        <v>24</v>
      </c>
      <c r="H14" s="20">
        <v>38</v>
      </c>
      <c r="I14" s="20">
        <f t="shared" si="1"/>
        <v>31</v>
      </c>
      <c r="J14" s="32">
        <f>(I14/'01.01.2024'!I14)*100</f>
        <v>100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(N14/'01.01.2024'!N14)*100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(R14/'01.01.2024'!R14)*100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570</v>
      </c>
      <c r="D15" s="21">
        <v>1577.8</v>
      </c>
      <c r="E15" s="21">
        <f t="shared" si="0"/>
        <v>1073.9000000000001</v>
      </c>
      <c r="F15" s="19">
        <f>(E15/'01.01.2024'!E15)*100</f>
        <v>120.66292134831463</v>
      </c>
      <c r="G15" s="20">
        <v>570</v>
      </c>
      <c r="H15" s="22">
        <v>1373.3</v>
      </c>
      <c r="I15" s="20">
        <f t="shared" si="1"/>
        <v>971.65</v>
      </c>
      <c r="J15" s="32">
        <f>(I15/'01.01.2024'!I15)*100</f>
        <v>97.32558721891121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(N15/'01.01.2024'!N15)*100</f>
        <v>93.333333333333329</v>
      </c>
      <c r="P15" s="20">
        <v>570</v>
      </c>
      <c r="Q15" s="20">
        <v>1295</v>
      </c>
      <c r="R15" s="20">
        <f t="shared" si="3"/>
        <v>932.5</v>
      </c>
      <c r="S15" s="22">
        <f>(R15/'01.01.2024'!R15)*100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v>83</v>
      </c>
      <c r="F16" s="19">
        <f>(E16/'01.01.2024'!E16)*100</f>
        <v>100</v>
      </c>
      <c r="G16" s="20">
        <v>84.5</v>
      </c>
      <c r="H16" s="20">
        <v>84.5</v>
      </c>
      <c r="I16" s="20">
        <f t="shared" si="1"/>
        <v>84.5</v>
      </c>
      <c r="J16" s="32">
        <f>(I16/'01.01.2024'!I16)*100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(N16/#REF!)*100</f>
        <v>#REF!</v>
      </c>
      <c r="P16" s="20">
        <v>88</v>
      </c>
      <c r="Q16" s="20">
        <v>88</v>
      </c>
      <c r="R16" s="20">
        <f t="shared" si="3"/>
        <v>88</v>
      </c>
      <c r="S16" s="22">
        <f>(R16/'01.01.2024'!R16)*100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473</v>
      </c>
      <c r="D17" s="14">
        <v>473</v>
      </c>
      <c r="E17" s="14">
        <f t="shared" si="0"/>
        <v>473</v>
      </c>
      <c r="F17" s="21" t="e">
        <f>(E17/'01.12.2023'!E17)*100</f>
        <v>#DIV/0!</v>
      </c>
      <c r="G17" s="20">
        <v>302.2</v>
      </c>
      <c r="H17" s="20">
        <v>302.2</v>
      </c>
      <c r="I17" s="20">
        <f t="shared" si="1"/>
        <v>302.2</v>
      </c>
      <c r="J17" s="32" t="e">
        <f>(I17/'01.01.2024'!I17)*100</f>
        <v>#DIV/0!</v>
      </c>
      <c r="K17" s="33">
        <v>100</v>
      </c>
      <c r="L17" s="20"/>
      <c r="M17" s="20"/>
      <c r="N17" s="20"/>
      <c r="O17" s="32" t="e">
        <f>(N17/#REF!)*100</f>
        <v>#REF!</v>
      </c>
      <c r="P17" s="20"/>
      <c r="Q17" s="20"/>
      <c r="R17" s="20">
        <f t="shared" si="3"/>
        <v>0</v>
      </c>
      <c r="S17" s="22" t="e">
        <f>(R17/#REF!)*100</f>
        <v>#REF!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468.6</v>
      </c>
      <c r="D18" s="14">
        <v>766.5</v>
      </c>
      <c r="E18" s="14">
        <f t="shared" si="0"/>
        <v>617.54999999999995</v>
      </c>
      <c r="F18" s="19">
        <f>(E18/'01.01.2024'!E18)*100</f>
        <v>86.552207428170973</v>
      </c>
      <c r="G18" s="20">
        <v>591.4</v>
      </c>
      <c r="H18" s="20">
        <v>591.4</v>
      </c>
      <c r="I18" s="20">
        <f t="shared" si="1"/>
        <v>591.4</v>
      </c>
      <c r="J18" s="32">
        <f>(I18/'01.01.2024'!I18)*100</f>
        <v>80.958247775496233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(N18/'01.01.2024'!N18)*100</f>
        <v>100</v>
      </c>
      <c r="P18" s="20">
        <v>700</v>
      </c>
      <c r="Q18" s="20">
        <v>710</v>
      </c>
      <c r="R18" s="20">
        <f t="shared" si="3"/>
        <v>705</v>
      </c>
      <c r="S18" s="22">
        <f>(R18/'01.01.2024'!R18)*100</f>
        <v>79.841449603624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(E19/#REF!)*100</f>
        <v>#REF!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(N19/#REF!)*100</f>
        <v>#VALUE!</v>
      </c>
      <c r="P19" s="20"/>
      <c r="Q19" s="20"/>
      <c r="R19" s="20">
        <f t="shared" si="3"/>
        <v>0</v>
      </c>
      <c r="S19" s="22" t="e">
        <f>(R19/#REF!)*100</f>
        <v>#REF!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(E20/#REF!)*100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(N20/#REF!)*100</f>
        <v>#VALUE!</v>
      </c>
      <c r="P20" s="20" t="s">
        <v>20</v>
      </c>
      <c r="Q20" s="20" t="s">
        <v>20</v>
      </c>
      <c r="R20" s="20" t="s">
        <v>20</v>
      </c>
      <c r="S20" s="22" t="e">
        <f>(R20/#REF!)*100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(E21/#REF!)*100</f>
        <v>#REF!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(N21/#REF!)*100</f>
        <v>#VALUE!</v>
      </c>
      <c r="P21" s="20" t="s">
        <v>20</v>
      </c>
      <c r="Q21" s="20" t="s">
        <v>20</v>
      </c>
      <c r="R21" s="20" t="s">
        <v>20</v>
      </c>
      <c r="S21" s="22" t="e">
        <f>(R21/#REF!)*100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/>
      <c r="D22" s="14"/>
      <c r="E22" s="14">
        <f t="shared" si="0"/>
        <v>0</v>
      </c>
      <c r="F22" s="19" t="e">
        <f>(E22/#REF!)*100</f>
        <v>#REF!</v>
      </c>
      <c r="G22" s="62"/>
      <c r="H22" s="62"/>
      <c r="I22" s="20">
        <f>(G22+H22)/2</f>
        <v>0</v>
      </c>
      <c r="J22" s="32" t="e">
        <f>(I22/#REF!)*100</f>
        <v>#REF!</v>
      </c>
      <c r="K22" s="33">
        <v>0</v>
      </c>
      <c r="L22" s="20"/>
      <c r="M22" s="20"/>
      <c r="N22" s="20"/>
      <c r="O22" s="32" t="e">
        <f>(N22/#REF!)*100</f>
        <v>#REF!</v>
      </c>
      <c r="P22" s="20">
        <v>353</v>
      </c>
      <c r="Q22" s="20">
        <v>353</v>
      </c>
      <c r="R22" s="20">
        <f t="shared" si="3"/>
        <v>353</v>
      </c>
      <c r="S22" s="22">
        <f>(R22/'01.12.2023'!R22)*100</f>
        <v>106.006006006006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199</v>
      </c>
      <c r="D23" s="25">
        <v>501</v>
      </c>
      <c r="E23" s="14">
        <f t="shared" si="0"/>
        <v>350</v>
      </c>
      <c r="F23" s="19">
        <f>(E23/'01.01.2024'!E23)*100</f>
        <v>101.30246020260492</v>
      </c>
      <c r="G23" s="63">
        <v>103</v>
      </c>
      <c r="H23" s="63">
        <v>249</v>
      </c>
      <c r="I23" s="20">
        <f t="shared" si="1"/>
        <v>176</v>
      </c>
      <c r="J23" s="32">
        <f>(I23/'01.01.2024'!I23)*100</f>
        <v>100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(N23/'01.12.2023'!N23)*100</f>
        <v>100</v>
      </c>
      <c r="P23" s="20">
        <v>195</v>
      </c>
      <c r="Q23" s="20">
        <v>206</v>
      </c>
      <c r="R23" s="20">
        <f t="shared" si="3"/>
        <v>200.5</v>
      </c>
      <c r="S23" s="22">
        <f>(R23/'01.12.2023'!R23)*100</f>
        <v>130.19480519480518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(E24/#REF!)*100</f>
        <v>#REF!</v>
      </c>
      <c r="G24" s="20">
        <v>423</v>
      </c>
      <c r="H24" s="20">
        <v>423</v>
      </c>
      <c r="I24" s="20">
        <f t="shared" si="1"/>
        <v>423</v>
      </c>
      <c r="J24" s="32">
        <f>(I24/'01.01.2024'!I24)*100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(N24/#REF!)*100</f>
        <v>#REF!</v>
      </c>
      <c r="P24" s="20"/>
      <c r="Q24" s="20"/>
      <c r="R24" s="20">
        <f t="shared" si="3"/>
        <v>0</v>
      </c>
      <c r="S24" s="22" t="e">
        <f>(R24/#REF!)*100</f>
        <v>#REF!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(E25/#REF!)*100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(N25/#REF!)*100</f>
        <v>#REF!</v>
      </c>
      <c r="P25" s="20"/>
      <c r="Q25" s="20"/>
      <c r="R25" s="20">
        <f t="shared" si="3"/>
        <v>0</v>
      </c>
      <c r="S25" s="22" t="e">
        <f>(R25/#REF!)*100</f>
        <v>#REF!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403</v>
      </c>
      <c r="E26" s="14">
        <f t="shared" si="0"/>
        <v>259.35000000000002</v>
      </c>
      <c r="F26" s="19">
        <f>(E26/'01.01.2024'!E26)*100</f>
        <v>136.89627870150437</v>
      </c>
      <c r="G26" s="20">
        <v>110</v>
      </c>
      <c r="H26" s="20">
        <v>285.60000000000002</v>
      </c>
      <c r="I26" s="20">
        <f t="shared" si="1"/>
        <v>197.8</v>
      </c>
      <c r="J26" s="32">
        <f>(I26/'01.01.2024'!I26)*100</f>
        <v>110.13363028953232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(N26/'01.01.2024'!N26)*100</f>
        <v>100</v>
      </c>
      <c r="P26" s="20">
        <v>263.2</v>
      </c>
      <c r="Q26" s="20">
        <v>378.6</v>
      </c>
      <c r="R26" s="20">
        <f t="shared" si="3"/>
        <v>320.89999999999998</v>
      </c>
      <c r="S26" s="22">
        <f>(R26/'01.01.2024'!R26)*100</f>
        <v>137.84364261168383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>
        <f>(E27/'01.01.2024'!E27)*100</f>
        <v>100</v>
      </c>
      <c r="G27" s="20">
        <v>72</v>
      </c>
      <c r="H27" s="20">
        <v>76</v>
      </c>
      <c r="I27" s="20">
        <f t="shared" si="1"/>
        <v>74</v>
      </c>
      <c r="J27" s="32">
        <f>(I27/'01.01.2024'!I27)*100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(N27/'01.01.2024'!N27)*100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(R27/'01.01.2024'!R27)*100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(E28/'01.01.2024'!E28)*100</f>
        <v>100</v>
      </c>
      <c r="G28" s="20">
        <v>70</v>
      </c>
      <c r="H28" s="20">
        <v>70</v>
      </c>
      <c r="I28" s="20">
        <f t="shared" si="1"/>
        <v>70</v>
      </c>
      <c r="J28" s="32">
        <f>(I28/'01.01.2024'!I28)*100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(N28/'01.01.2024'!N28)*100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(R28/'01.01.2024'!R28)*100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93</v>
      </c>
      <c r="D29" s="14">
        <v>116.1</v>
      </c>
      <c r="E29" s="14">
        <f t="shared" si="0"/>
        <v>104.55</v>
      </c>
      <c r="F29" s="19">
        <f>(E29/'01.01.2024'!E29)*100</f>
        <v>107.39599383667181</v>
      </c>
      <c r="G29" s="20">
        <v>93</v>
      </c>
      <c r="H29" s="20">
        <v>144</v>
      </c>
      <c r="I29" s="20">
        <f t="shared" si="1"/>
        <v>118.5</v>
      </c>
      <c r="J29" s="32">
        <f>(I29/'01.01.2024'!I29)*100</f>
        <v>137.7906976744186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(N29/'01.01.2024'!N29)*100</f>
        <v>100</v>
      </c>
      <c r="P29" s="20">
        <v>87</v>
      </c>
      <c r="Q29" s="20">
        <v>99</v>
      </c>
      <c r="R29" s="20">
        <f t="shared" si="3"/>
        <v>93</v>
      </c>
      <c r="S29" s="22">
        <f>(R29/'01.01.2024'!R29)*100</f>
        <v>100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530</v>
      </c>
      <c r="E30" s="14">
        <f t="shared" si="0"/>
        <v>493.75</v>
      </c>
      <c r="F30" s="19">
        <f>(E30/'01.01.2024'!E30)*100</f>
        <v>100</v>
      </c>
      <c r="G30" s="20">
        <v>427.5</v>
      </c>
      <c r="H30" s="20">
        <v>427.5</v>
      </c>
      <c r="I30" s="20">
        <f t="shared" si="1"/>
        <v>427.5</v>
      </c>
      <c r="J30" s="32">
        <f>(I30/'01.01.2024'!I30)*100</f>
        <v>94.422970734400877</v>
      </c>
      <c r="K30" s="33">
        <v>100</v>
      </c>
      <c r="L30" s="20"/>
      <c r="M30" s="20"/>
      <c r="N30" s="20">
        <f t="shared" si="2"/>
        <v>0</v>
      </c>
      <c r="O30" s="32" t="e">
        <f>(N30/'01.12.2023'!N30)*100</f>
        <v>#DIV/0!</v>
      </c>
      <c r="P30" s="20">
        <v>480</v>
      </c>
      <c r="Q30" s="20">
        <v>480</v>
      </c>
      <c r="R30" s="20">
        <f t="shared" si="3"/>
        <v>480</v>
      </c>
      <c r="S30" s="22">
        <f>(R30/'01.01.2024'!R30)*100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1073.7</v>
      </c>
      <c r="D31" s="21">
        <v>1550</v>
      </c>
      <c r="E31" s="64">
        <f t="shared" si="0"/>
        <v>1311.85</v>
      </c>
      <c r="F31" s="19">
        <f>(E31/'01.01.2024'!E31)*100</f>
        <v>113.25649658982992</v>
      </c>
      <c r="G31" s="36">
        <v>911.1</v>
      </c>
      <c r="H31" s="22">
        <v>1511.1</v>
      </c>
      <c r="I31" s="22">
        <f t="shared" si="1"/>
        <v>1211.0999999999999</v>
      </c>
      <c r="J31" s="32">
        <f>(I31/'01.01.2024'!I31)*100</f>
        <v>107.92193904829797</v>
      </c>
      <c r="K31" s="33">
        <v>100</v>
      </c>
      <c r="L31" s="20">
        <v>500</v>
      </c>
      <c r="M31" s="20">
        <v>500</v>
      </c>
      <c r="N31" s="20">
        <v>500</v>
      </c>
      <c r="O31" s="32" t="e">
        <f>(N31/'01.12.2023'!N31)*100</f>
        <v>#VALUE!</v>
      </c>
      <c r="P31" s="36">
        <v>1211</v>
      </c>
      <c r="Q31" s="36">
        <v>1211</v>
      </c>
      <c r="R31" s="20">
        <f t="shared" si="3"/>
        <v>1211</v>
      </c>
      <c r="S31" s="22">
        <f>(R31/'01.01.2024'!R31)*100</f>
        <v>113.52770225930439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112.9</v>
      </c>
      <c r="D32" s="14">
        <v>112.9</v>
      </c>
      <c r="E32" s="14">
        <f t="shared" si="0"/>
        <v>112.9</v>
      </c>
      <c r="F32" s="19">
        <f>(E32/'01.01.2024'!E32)*100</f>
        <v>100.75858991521642</v>
      </c>
      <c r="G32" s="20">
        <v>100.8</v>
      </c>
      <c r="H32" s="20">
        <v>100.8</v>
      </c>
      <c r="I32" s="20">
        <f t="shared" si="1"/>
        <v>100.8</v>
      </c>
      <c r="J32" s="32">
        <f>(I32/'01.01.2024'!I32)*100</f>
        <v>98.823529411764696</v>
      </c>
      <c r="K32" s="33">
        <v>100</v>
      </c>
      <c r="L32" s="20"/>
      <c r="M32" s="20"/>
      <c r="N32" s="20" t="s">
        <v>34</v>
      </c>
      <c r="O32" s="32" t="e">
        <f>(N32/'01.12.2023'!N32)*100</f>
        <v>#VALUE!</v>
      </c>
      <c r="P32" s="20">
        <v>106</v>
      </c>
      <c r="Q32" s="20">
        <v>106</v>
      </c>
      <c r="R32" s="20">
        <v>105</v>
      </c>
      <c r="S32" s="22">
        <f>(R32/'01.01.2024'!R32)*100</f>
        <v>100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326.7</v>
      </c>
      <c r="D33" s="14">
        <v>326.7</v>
      </c>
      <c r="E33" s="14">
        <f t="shared" si="0"/>
        <v>326.7</v>
      </c>
      <c r="F33" s="19">
        <f>(E33/'01.01.2024'!E33)*100</f>
        <v>81.674999999999997</v>
      </c>
      <c r="G33" s="20">
        <v>431</v>
      </c>
      <c r="H33" s="20">
        <v>431</v>
      </c>
      <c r="I33" s="20">
        <f t="shared" si="1"/>
        <v>431</v>
      </c>
      <c r="J33" s="32">
        <f>(I33/'01.01.2024'!I33)*100</f>
        <v>100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(N33/'01.12.2023'!N33)*100</f>
        <v>#DIV/0!</v>
      </c>
      <c r="P33" s="20">
        <v>280</v>
      </c>
      <c r="Q33" s="20">
        <v>280</v>
      </c>
      <c r="R33" s="20">
        <f t="shared" si="3"/>
        <v>280</v>
      </c>
      <c r="S33" s="22">
        <f>(R33/'01.01.2024'!R33)*100</f>
        <v>82.35294117647058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642</v>
      </c>
      <c r="D34" s="14">
        <v>700</v>
      </c>
      <c r="E34" s="14">
        <f t="shared" si="0"/>
        <v>671</v>
      </c>
      <c r="F34" s="19">
        <f>(E34/'01.01.2024'!E34)*100</f>
        <v>102.28658536585367</v>
      </c>
      <c r="G34" s="20">
        <v>648</v>
      </c>
      <c r="H34" s="20">
        <v>978</v>
      </c>
      <c r="I34" s="20">
        <f t="shared" si="1"/>
        <v>813</v>
      </c>
      <c r="J34" s="32">
        <f>(I34/'01.01.2024'!I34)*100</f>
        <v>115.64722617354197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(N34/'01.01.2024'!N34)*100</f>
        <v>100</v>
      </c>
      <c r="P34" s="22">
        <v>734</v>
      </c>
      <c r="Q34" s="20">
        <v>734</v>
      </c>
      <c r="R34" s="20">
        <f t="shared" si="3"/>
        <v>734</v>
      </c>
      <c r="S34" s="22">
        <f>(R34/'01.01.2024'!R34)*100</f>
        <v>65.632404882192517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>
        <v>100</v>
      </c>
      <c r="G35" s="20">
        <v>42</v>
      </c>
      <c r="H35" s="20">
        <v>42</v>
      </c>
      <c r="I35" s="20">
        <f t="shared" si="1"/>
        <v>42</v>
      </c>
      <c r="J35" s="32">
        <f>(I35/'01.01.2024'!I35)*100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(N35/#REF!)*100</f>
        <v>#REF!</v>
      </c>
      <c r="P35" s="20">
        <v>42</v>
      </c>
      <c r="Q35" s="20">
        <v>42</v>
      </c>
      <c r="R35" s="20">
        <f t="shared" si="3"/>
        <v>42</v>
      </c>
      <c r="S35" s="22">
        <f>(R35/'01.01.2024'!R35)*100</f>
        <v>100</v>
      </c>
      <c r="T35" s="39">
        <v>50</v>
      </c>
      <c r="U35" s="40">
        <v>38</v>
      </c>
      <c r="V35" s="40">
        <v>38</v>
      </c>
      <c r="W35" s="40">
        <f>(U35+V35)/2</f>
        <v>38</v>
      </c>
      <c r="X35" s="41">
        <f>(W35/'01.01.2024'!W35)*100</f>
        <v>90.476190476190482</v>
      </c>
      <c r="Y35" s="40">
        <v>35</v>
      </c>
      <c r="Z35" s="40">
        <v>35</v>
      </c>
      <c r="AA35" s="40">
        <f>(Y35+Z35)/2</f>
        <v>35</v>
      </c>
      <c r="AB35" s="41">
        <f>(AA35/'01.01.2024'!AA35)*100</f>
        <v>83.333333333333343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>
        <f>(E36/'01.01.2024'!E36)*100</f>
        <v>100</v>
      </c>
      <c r="G36" s="20">
        <v>37</v>
      </c>
      <c r="H36" s="20">
        <v>37</v>
      </c>
      <c r="I36" s="20">
        <f t="shared" si="1"/>
        <v>37</v>
      </c>
      <c r="J36" s="32">
        <f>(I36/'01.01.2024'!I36)*100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(N36/'01.01.2024'!N36)*100</f>
        <v>100</v>
      </c>
      <c r="P36" s="20">
        <v>42</v>
      </c>
      <c r="Q36" s="20">
        <v>42</v>
      </c>
      <c r="R36" s="20">
        <f t="shared" si="3"/>
        <v>42</v>
      </c>
      <c r="S36" s="22">
        <f>(R36/'01.01.2024'!R36)*100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(W36/'01.01.2024'!W36)*100</f>
        <v>100</v>
      </c>
      <c r="Y36" s="40">
        <v>39</v>
      </c>
      <c r="Z36" s="40">
        <v>39</v>
      </c>
      <c r="AA36" s="40">
        <f t="shared" ref="AA36:AA46" si="5">(Y36+Z36)/2</f>
        <v>39</v>
      </c>
      <c r="AB36" s="41">
        <f>(AA36/'01.01.2024'!AA36)*100</f>
        <v>105.40540540540539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(E37/#REF!)*100</f>
        <v>#REF!</v>
      </c>
      <c r="G37" s="20">
        <v>47.5</v>
      </c>
      <c r="H37" s="20">
        <v>47.5</v>
      </c>
      <c r="I37" s="20">
        <f t="shared" si="1"/>
        <v>47.5</v>
      </c>
      <c r="J37" s="32">
        <f>(I37/'01.01.2024'!I37)*100</f>
        <v>113.09523809523809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(N37/'01.12.2023'!N37)*100</f>
        <v>#DIV/0!</v>
      </c>
      <c r="P37" s="20">
        <v>48</v>
      </c>
      <c r="Q37" s="20">
        <v>48</v>
      </c>
      <c r="R37" s="20">
        <f t="shared" si="3"/>
        <v>48</v>
      </c>
      <c r="S37" s="22">
        <f>(R37/'01.01.2024'!R37)*100</f>
        <v>114.28571428571428</v>
      </c>
      <c r="T37" s="39">
        <v>50</v>
      </c>
      <c r="U37" s="40">
        <v>36</v>
      </c>
      <c r="V37" s="40">
        <v>36</v>
      </c>
      <c r="W37" s="40">
        <f t="shared" si="4"/>
        <v>36</v>
      </c>
      <c r="X37" s="41">
        <f>(W37/'01.01.2024'!W37)*100</f>
        <v>100</v>
      </c>
      <c r="Y37" s="40">
        <v>48</v>
      </c>
      <c r="Z37" s="42">
        <v>48</v>
      </c>
      <c r="AA37" s="40">
        <f t="shared" si="5"/>
        <v>48</v>
      </c>
      <c r="AB37" s="41">
        <f>(AA37/'01.01.2024'!AA37)*100</f>
        <v>114.28571428571428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(E38/#REF!)*100</f>
        <v>#VALUE!</v>
      </c>
      <c r="G38" s="20">
        <v>138</v>
      </c>
      <c r="H38" s="20">
        <v>138</v>
      </c>
      <c r="I38" s="20">
        <f t="shared" si="1"/>
        <v>138</v>
      </c>
      <c r="J38" s="32">
        <f>(I38/'01.01.2024'!I38)*100</f>
        <v>115.96638655462186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(N38/'01.12.2023'!N38)*100</f>
        <v>#VALUE!</v>
      </c>
      <c r="P38" s="20">
        <v>57</v>
      </c>
      <c r="Q38" s="20">
        <v>57</v>
      </c>
      <c r="R38" s="20">
        <f t="shared" si="3"/>
        <v>57</v>
      </c>
      <c r="S38" s="22" t="e">
        <f>(R38/#REF!)*100</f>
        <v>#REF!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(W38/'01.01.2024'!W38)*100</f>
        <v>100</v>
      </c>
      <c r="Y38" s="40">
        <v>57</v>
      </c>
      <c r="Z38" s="42">
        <v>57</v>
      </c>
      <c r="AA38" s="40">
        <f t="shared" si="5"/>
        <v>57</v>
      </c>
      <c r="AB38" s="41">
        <f>(AA38/'01.01.2024'!AA38)*100</f>
        <v>103.63636363636364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/>
      <c r="D39" s="14"/>
      <c r="E39" s="14">
        <f t="shared" si="0"/>
        <v>0</v>
      </c>
      <c r="F39" s="19" t="e">
        <f>(E39/#REF!)*100</f>
        <v>#REF!</v>
      </c>
      <c r="G39" s="20">
        <v>435</v>
      </c>
      <c r="H39" s="20">
        <v>435</v>
      </c>
      <c r="I39" s="20">
        <f t="shared" si="1"/>
        <v>435</v>
      </c>
      <c r="J39" s="32">
        <f>(I39/'01.01.2024'!I39)*100</f>
        <v>116.62198391420912</v>
      </c>
      <c r="K39" s="33">
        <v>100</v>
      </c>
      <c r="L39" s="20"/>
      <c r="M39" s="20"/>
      <c r="N39" s="20">
        <f>(L39+M39)/2</f>
        <v>0</v>
      </c>
      <c r="O39" s="32" t="e">
        <f>(N39/'01.12.2023'!N39)*100</f>
        <v>#DIV/0!</v>
      </c>
      <c r="P39" s="20">
        <v>418</v>
      </c>
      <c r="Q39" s="20">
        <v>418</v>
      </c>
      <c r="R39" s="20">
        <f t="shared" si="3"/>
        <v>418</v>
      </c>
      <c r="S39" s="22" t="e">
        <f>(R39/'01.01.2024'!R39)*100</f>
        <v>#DIV/0!</v>
      </c>
      <c r="T39" s="39">
        <v>100</v>
      </c>
      <c r="U39" s="42">
        <v>299</v>
      </c>
      <c r="V39" s="40">
        <v>299</v>
      </c>
      <c r="W39" s="40">
        <v>299</v>
      </c>
      <c r="X39" s="41">
        <f>(W39/'01.01.2024'!W39)*100</f>
        <v>149.5</v>
      </c>
      <c r="Y39" s="42">
        <v>395</v>
      </c>
      <c r="Z39" s="42">
        <v>395</v>
      </c>
      <c r="AA39" s="40">
        <f t="shared" si="5"/>
        <v>395</v>
      </c>
      <c r="AB39" s="41">
        <f>(AA39/'01.01.2024'!AA39)*100</f>
        <v>85.869565217391312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 t="e">
        <f>(E40/#REF!)*100</f>
        <v>#REF!</v>
      </c>
      <c r="G40" s="20">
        <v>407</v>
      </c>
      <c r="H40" s="20">
        <v>410</v>
      </c>
      <c r="I40" s="20">
        <v>410</v>
      </c>
      <c r="J40" s="32">
        <f>(I40/'01.01.2024'!I40)*100</f>
        <v>100.73710073710073</v>
      </c>
      <c r="K40" s="33">
        <v>100</v>
      </c>
      <c r="L40" s="20"/>
      <c r="M40" s="20"/>
      <c r="N40" s="20">
        <f>(L40+M40)/2</f>
        <v>0</v>
      </c>
      <c r="O40" s="32" t="e">
        <f>(N40/'01.12.2023'!N40)*100</f>
        <v>#DIV/0!</v>
      </c>
      <c r="P40" s="20">
        <v>394</v>
      </c>
      <c r="Q40" s="20">
        <v>394</v>
      </c>
      <c r="R40" s="20">
        <f t="shared" si="3"/>
        <v>394</v>
      </c>
      <c r="S40" s="22" t="e">
        <f>(R40/#REF!)*100</f>
        <v>#REF!</v>
      </c>
      <c r="T40" s="39">
        <v>100</v>
      </c>
      <c r="U40" s="42">
        <v>350</v>
      </c>
      <c r="V40" s="40">
        <v>460</v>
      </c>
      <c r="W40" s="40">
        <f t="shared" si="4"/>
        <v>405</v>
      </c>
      <c r="X40" s="41">
        <f>(W40/'01.01.2024'!W40)*100</f>
        <v>162</v>
      </c>
      <c r="Y40" s="42">
        <v>175</v>
      </c>
      <c r="Z40" s="42">
        <v>495</v>
      </c>
      <c r="AA40" s="40">
        <f t="shared" si="5"/>
        <v>335</v>
      </c>
      <c r="AB40" s="41">
        <f>(AA40/'01.01.2024'!AA40)*100</f>
        <v>78.82352941176471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(E41/#REF!)*100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(N41/'01.12.2023'!N41)*100</f>
        <v>#VALUE!</v>
      </c>
      <c r="P41" s="20"/>
      <c r="Q41" s="20"/>
      <c r="R41" s="20">
        <f t="shared" si="3"/>
        <v>0</v>
      </c>
      <c r="S41" s="22" t="e">
        <f>(R41/#REF!)*100</f>
        <v>#REF!</v>
      </c>
      <c r="T41" s="39">
        <v>50</v>
      </c>
      <c r="U41" s="42">
        <v>350</v>
      </c>
      <c r="V41" s="40">
        <v>350</v>
      </c>
      <c r="W41" s="40">
        <f t="shared" si="4"/>
        <v>350</v>
      </c>
      <c r="X41" s="41">
        <f>(W41/'01.01.2024'!W41)*100</f>
        <v>116.66666666666667</v>
      </c>
      <c r="Y41" s="42">
        <v>350</v>
      </c>
      <c r="Z41" s="42">
        <v>375</v>
      </c>
      <c r="AA41" s="40">
        <f t="shared" si="5"/>
        <v>362.5</v>
      </c>
      <c r="AB41" s="41">
        <f>(AA41/'01.01.2024'!AA41)*100</f>
        <v>147.9591836734694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>
        <v>180</v>
      </c>
      <c r="D42" s="14">
        <v>200</v>
      </c>
      <c r="E42" s="14">
        <f t="shared" si="0"/>
        <v>190</v>
      </c>
      <c r="F42" s="19">
        <f>(E42/'01.01.2024'!E42)*100</f>
        <v>97.9381443298969</v>
      </c>
      <c r="G42" s="20">
        <v>175</v>
      </c>
      <c r="H42" s="20">
        <v>213</v>
      </c>
      <c r="I42" s="20">
        <f t="shared" si="1"/>
        <v>194</v>
      </c>
      <c r="J42" s="32">
        <f>(I42/'01.01.2024'!I42)*100</f>
        <v>105.72207084468666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(N42/'01.01.2024'!N42)*100</f>
        <v>100</v>
      </c>
      <c r="P42" s="20">
        <v>225</v>
      </c>
      <c r="Q42" s="20">
        <v>244</v>
      </c>
      <c r="R42" s="20">
        <f t="shared" si="3"/>
        <v>234.5</v>
      </c>
      <c r="S42" s="22">
        <f>(R42/'01.01.2024'!R42)*100</f>
        <v>96.106557377049185</v>
      </c>
      <c r="T42" s="39">
        <v>100</v>
      </c>
      <c r="U42" s="42">
        <v>140</v>
      </c>
      <c r="V42" s="40">
        <v>190</v>
      </c>
      <c r="W42" s="40">
        <f t="shared" si="4"/>
        <v>165</v>
      </c>
      <c r="X42" s="41">
        <f>(W42/'01.01.2024'!W42)*100</f>
        <v>100</v>
      </c>
      <c r="Y42" s="42">
        <v>95</v>
      </c>
      <c r="Z42" s="42">
        <v>225</v>
      </c>
      <c r="AA42" s="40">
        <f t="shared" si="5"/>
        <v>160</v>
      </c>
      <c r="AB42" s="41">
        <f>(AA42/'01.01.2024'!AA42)*100</f>
        <v>76.19047619047619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(E43/#REF!)*100</f>
        <v>#VALUE!</v>
      </c>
      <c r="G43" s="20">
        <v>219</v>
      </c>
      <c r="H43" s="20">
        <v>219</v>
      </c>
      <c r="I43" s="20">
        <f t="shared" si="1"/>
        <v>219</v>
      </c>
      <c r="J43" s="32">
        <f>(I43/'01.01.2024'!I43)*100</f>
        <v>104.28571428571429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(N43/'01.01.2024'!N43)*100</f>
        <v>100</v>
      </c>
      <c r="P43" s="20">
        <v>219</v>
      </c>
      <c r="Q43" s="20">
        <v>219</v>
      </c>
      <c r="R43" s="20">
        <f t="shared" si="3"/>
        <v>219</v>
      </c>
      <c r="S43" s="22" t="e">
        <f>(R43/'01.01.2024'!R43)*100</f>
        <v>#DIV/0!</v>
      </c>
      <c r="T43" s="39">
        <v>100</v>
      </c>
      <c r="U43" s="42">
        <v>190</v>
      </c>
      <c r="V43" s="40">
        <v>190</v>
      </c>
      <c r="W43" s="40">
        <f t="shared" si="4"/>
        <v>190</v>
      </c>
      <c r="X43" s="41">
        <f>(W43/'01.01.2024'!W43)*100</f>
        <v>105.55555555555556</v>
      </c>
      <c r="Y43" s="42">
        <v>225</v>
      </c>
      <c r="Z43" s="42">
        <v>225</v>
      </c>
      <c r="AA43" s="40">
        <f t="shared" si="5"/>
        <v>225</v>
      </c>
      <c r="AB43" s="41">
        <f>(AA43/'01.01.2024'!AA43)*100</f>
        <v>115.38461538461537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(E44/#REF!)*100</f>
        <v>#VALUE!</v>
      </c>
      <c r="G44" s="20" t="s">
        <v>34</v>
      </c>
      <c r="H44" s="20" t="s">
        <v>34</v>
      </c>
      <c r="I44" s="20" t="s">
        <v>20</v>
      </c>
      <c r="J44" s="32" t="e">
        <f>(I44/#REF!)*100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(N44/'01.12.2023'!N44)*100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(R44/'01.01.2024'!R44)*100</f>
        <v>#VALUE!</v>
      </c>
      <c r="T44" s="39">
        <v>0</v>
      </c>
      <c r="U44" s="42">
        <v>350</v>
      </c>
      <c r="V44" s="40">
        <v>350</v>
      </c>
      <c r="W44" s="40">
        <f t="shared" si="4"/>
        <v>350</v>
      </c>
      <c r="X44" s="41">
        <f>(W44/'01.01.2024'!W44)*100</f>
        <v>100</v>
      </c>
      <c r="Y44" s="42">
        <v>375</v>
      </c>
      <c r="Z44" s="42">
        <v>595</v>
      </c>
      <c r="AA44" s="40">
        <f t="shared" si="5"/>
        <v>485</v>
      </c>
      <c r="AB44" s="41">
        <f>(AA44/'01.01.2024'!AA44)*100</f>
        <v>140.57971014492753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>
        <v>190</v>
      </c>
      <c r="D45" s="14">
        <v>190</v>
      </c>
      <c r="E45" s="14">
        <v>210</v>
      </c>
      <c r="F45" s="19">
        <f>(E45/'01.01.2024'!E45)*100</f>
        <v>100</v>
      </c>
      <c r="G45" s="20">
        <v>248</v>
      </c>
      <c r="H45" s="20">
        <v>248</v>
      </c>
      <c r="I45" s="20">
        <f t="shared" si="1"/>
        <v>248</v>
      </c>
      <c r="J45" s="32">
        <f>(I45/'01.01.2024'!I45)*100</f>
        <v>100</v>
      </c>
      <c r="K45" s="33">
        <v>50</v>
      </c>
      <c r="L45" s="20"/>
      <c r="M45" s="20"/>
      <c r="N45" s="20">
        <f t="shared" si="2"/>
        <v>0</v>
      </c>
      <c r="O45" s="32" t="e">
        <f>(N45/'01.12.2023'!N45)*100</f>
        <v>#DIV/0!</v>
      </c>
      <c r="P45" s="20">
        <v>248</v>
      </c>
      <c r="Q45" s="20">
        <v>248</v>
      </c>
      <c r="R45" s="20">
        <f t="shared" si="3"/>
        <v>248</v>
      </c>
      <c r="S45" s="22" t="e">
        <f>(R45/'01.01.2024'!R45)*100</f>
        <v>#DIV/0!</v>
      </c>
      <c r="T45" s="39">
        <v>100</v>
      </c>
      <c r="U45" s="42">
        <v>180</v>
      </c>
      <c r="V45" s="40">
        <v>220</v>
      </c>
      <c r="W45" s="40">
        <f t="shared" si="4"/>
        <v>200</v>
      </c>
      <c r="X45" s="41">
        <f>(W45/'01.01.2024'!W45)*100</f>
        <v>100</v>
      </c>
      <c r="Y45" s="42">
        <v>175</v>
      </c>
      <c r="Z45" s="42">
        <v>295</v>
      </c>
      <c r="AA45" s="40">
        <f t="shared" si="5"/>
        <v>235</v>
      </c>
      <c r="AB45" s="41">
        <f>(AA45/'01.01.2024'!AA45)*100</f>
        <v>92.156862745098039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>
        <v>250</v>
      </c>
      <c r="D46" s="14">
        <v>250</v>
      </c>
      <c r="E46" s="14">
        <f t="shared" si="0"/>
        <v>250</v>
      </c>
      <c r="F46" s="21" t="e">
        <f>(E46/'01.01.2024'!E46)*100</f>
        <v>#DIV/0!</v>
      </c>
      <c r="G46" s="20">
        <v>187</v>
      </c>
      <c r="H46" s="20">
        <v>187</v>
      </c>
      <c r="I46" s="20">
        <f t="shared" si="1"/>
        <v>187</v>
      </c>
      <c r="J46" s="32">
        <f>(I46/'01.01.2024'!I46)*100</f>
        <v>46.75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(N46/'01.01.2024'!N46)*100</f>
        <v>100</v>
      </c>
      <c r="P46" s="20">
        <v>275</v>
      </c>
      <c r="Q46" s="20">
        <v>275</v>
      </c>
      <c r="R46" s="20">
        <f t="shared" si="3"/>
        <v>275</v>
      </c>
      <c r="S46" s="22">
        <f>(R46/'01.01.2024'!R46)*100</f>
        <v>89.576547231270354</v>
      </c>
      <c r="T46" s="39">
        <v>100</v>
      </c>
      <c r="U46" s="42">
        <v>230</v>
      </c>
      <c r="V46" s="40">
        <v>290</v>
      </c>
      <c r="W46" s="40">
        <f t="shared" si="4"/>
        <v>260</v>
      </c>
      <c r="X46" s="41">
        <f>(W46/'01.01.2024'!W46)*100</f>
        <v>104</v>
      </c>
      <c r="Y46" s="42">
        <v>255</v>
      </c>
      <c r="Z46" s="42">
        <v>295</v>
      </c>
      <c r="AA46" s="40">
        <f t="shared" si="5"/>
        <v>275</v>
      </c>
      <c r="AB46" s="41">
        <f>(AA46/'01.01.2024'!AA46)*100</f>
        <v>101.85185185185186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150</v>
      </c>
      <c r="D47" s="14">
        <v>150</v>
      </c>
      <c r="E47" s="14">
        <f t="shared" si="0"/>
        <v>150</v>
      </c>
      <c r="F47" s="19">
        <f>(E47/'01.01.2024'!E47)*100</f>
        <v>96.774193548387103</v>
      </c>
      <c r="G47" s="20">
        <v>131</v>
      </c>
      <c r="H47" s="20">
        <v>131</v>
      </c>
      <c r="I47" s="20">
        <v>131</v>
      </c>
      <c r="J47" s="32">
        <f>(I47/'01.01.2024'!I47)*100</f>
        <v>106.5040650406504</v>
      </c>
      <c r="K47" s="33">
        <v>100</v>
      </c>
      <c r="L47" s="20">
        <v>149</v>
      </c>
      <c r="M47" s="20">
        <v>149</v>
      </c>
      <c r="N47" s="20">
        <f t="shared" si="2"/>
        <v>149</v>
      </c>
      <c r="O47" s="32">
        <f>(N47/'01.01.2024'!N47)*100</f>
        <v>93.125</v>
      </c>
      <c r="P47" s="20">
        <v>140</v>
      </c>
      <c r="Q47" s="20">
        <v>140</v>
      </c>
      <c r="R47" s="20">
        <f t="shared" si="3"/>
        <v>140</v>
      </c>
      <c r="S47" s="22">
        <f>(R47/'01.01.2024'!R47)*100</f>
        <v>93.333333333333329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Y5:AB5"/>
    <mergeCell ref="A4:A6"/>
    <mergeCell ref="B4:B6"/>
    <mergeCell ref="C5:F5"/>
    <mergeCell ref="G5:J5"/>
    <mergeCell ref="L5:O5"/>
    <mergeCell ref="P5:S5"/>
    <mergeCell ref="U5:X5"/>
    <mergeCell ref="A2:Z2"/>
    <mergeCell ref="A3:Z3"/>
    <mergeCell ref="C4:K4"/>
    <mergeCell ref="L4:T4"/>
    <mergeCell ref="U4:AC4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A2" workbookViewId="0">
      <selection sqref="A1:XFD1048576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37"/>
      <c r="AB2" s="37"/>
    </row>
    <row r="3" spans="1:32" ht="15.6">
      <c r="A3" s="131" t="s">
        <v>63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3"/>
      <c r="AB3" s="3"/>
    </row>
    <row r="4" spans="1:32" ht="15" customHeigh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5" t="s">
        <v>7</v>
      </c>
      <c r="V4" s="137"/>
      <c r="W4" s="137"/>
      <c r="X4" s="137"/>
      <c r="Y4" s="137"/>
      <c r="Z4" s="137"/>
      <c r="AA4" s="137"/>
      <c r="AB4" s="137"/>
      <c r="AC4" s="138"/>
    </row>
    <row r="5" spans="1:32" ht="45" customHeight="1">
      <c r="A5" s="143"/>
      <c r="B5" s="143"/>
      <c r="C5" s="139" t="s">
        <v>8</v>
      </c>
      <c r="D5" s="140"/>
      <c r="E5" s="140"/>
      <c r="F5" s="141"/>
      <c r="G5" s="139" t="s">
        <v>9</v>
      </c>
      <c r="H5" s="140"/>
      <c r="I5" s="140"/>
      <c r="J5" s="141"/>
      <c r="K5" s="29"/>
      <c r="L5" s="139" t="s">
        <v>10</v>
      </c>
      <c r="M5" s="140"/>
      <c r="N5" s="140"/>
      <c r="O5" s="141"/>
      <c r="P5" s="139" t="s">
        <v>11</v>
      </c>
      <c r="Q5" s="140"/>
      <c r="R5" s="140"/>
      <c r="S5" s="141"/>
      <c r="T5" s="29"/>
      <c r="U5" s="139" t="s">
        <v>12</v>
      </c>
      <c r="V5" s="140"/>
      <c r="W5" s="140"/>
      <c r="X5" s="141"/>
      <c r="Y5" s="139" t="s">
        <v>13</v>
      </c>
      <c r="Z5" s="140"/>
      <c r="AA5" s="140"/>
      <c r="AB5" s="141"/>
      <c r="AC5" s="49"/>
    </row>
    <row r="6" spans="1:32" ht="68.25" customHeight="1">
      <c r="A6" s="144"/>
      <c r="B6" s="144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65</v>
      </c>
      <c r="E8" s="14">
        <f>(C8+D8)/2</f>
        <v>59</v>
      </c>
      <c r="F8" s="19">
        <f>(E8/'01.02.2024'!E8)*100</f>
        <v>100</v>
      </c>
      <c r="G8" s="20">
        <v>53</v>
      </c>
      <c r="H8" s="20">
        <v>65</v>
      </c>
      <c r="I8" s="20">
        <f>(G8+H8)/2</f>
        <v>59</v>
      </c>
      <c r="J8" s="32">
        <f>(I8/'01.02.2024'!I8)*100</f>
        <v>100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(N8/'01.02.2024'!N8)*100</f>
        <v>100</v>
      </c>
      <c r="P8" s="20">
        <v>56</v>
      </c>
      <c r="Q8" s="20">
        <v>66</v>
      </c>
      <c r="R8" s="20">
        <v>59.5</v>
      </c>
      <c r="S8" s="22">
        <f>(R8/'01.02.2024'!R8)*100</f>
        <v>100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90</v>
      </c>
      <c r="D9" s="14">
        <v>90</v>
      </c>
      <c r="E9" s="14">
        <f t="shared" ref="E9:E47" si="0">(C9+D9)/2</f>
        <v>90</v>
      </c>
      <c r="F9" s="19">
        <f>(E9/'01.02.2024'!E9)*100</f>
        <v>100</v>
      </c>
      <c r="G9" s="20">
        <v>103.6</v>
      </c>
      <c r="H9" s="22">
        <v>128.1</v>
      </c>
      <c r="I9" s="20">
        <f t="shared" ref="I9:I46" si="1">(G9+H9)/2</f>
        <v>115.85</v>
      </c>
      <c r="J9" s="32">
        <f>(I9/'01.02.2024'!I9)*100</f>
        <v>100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(N9/'01.02.2024'!N9)*100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(R9/'01.02.2024'!R9)*100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(E10/'01.02.2024'!E10)*100</f>
        <v>100</v>
      </c>
      <c r="G10" s="20">
        <v>66</v>
      </c>
      <c r="H10" s="20">
        <v>66</v>
      </c>
      <c r="I10" s="20">
        <f t="shared" si="1"/>
        <v>66</v>
      </c>
      <c r="J10" s="32">
        <f>(I10/'01.02.2024'!I10)*100</f>
        <v>100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(N10/'01.02.2024'!N10)*100</f>
        <v>100</v>
      </c>
      <c r="P10" s="20">
        <v>121.25</v>
      </c>
      <c r="Q10" s="20">
        <v>121.25</v>
      </c>
      <c r="R10" s="20">
        <f t="shared" si="3"/>
        <v>121.25</v>
      </c>
      <c r="S10" s="22">
        <f>(R10/'01.02.2024'!R10)*100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(E11/'01.02.2024'!E11)*100</f>
        <v>100</v>
      </c>
      <c r="G11" s="20">
        <v>67</v>
      </c>
      <c r="H11" s="20">
        <v>67</v>
      </c>
      <c r="I11" s="20">
        <f t="shared" si="1"/>
        <v>67</v>
      </c>
      <c r="J11" s="32">
        <f>(I11/'01.02.2024'!I11)*100</f>
        <v>100</v>
      </c>
      <c r="K11" s="33">
        <v>100</v>
      </c>
      <c r="L11" s="20">
        <v>72</v>
      </c>
      <c r="M11" s="20">
        <v>72</v>
      </c>
      <c r="N11" s="20">
        <f t="shared" si="2"/>
        <v>72</v>
      </c>
      <c r="O11" s="32">
        <f>(N11/'01.02.2024'!N11)*100</f>
        <v>100</v>
      </c>
      <c r="P11" s="20">
        <v>80</v>
      </c>
      <c r="Q11" s="20">
        <v>80</v>
      </c>
      <c r="R11" s="20">
        <f t="shared" si="3"/>
        <v>80</v>
      </c>
      <c r="S11" s="22">
        <f>(R11/'01.02.2024'!R11)*100</f>
        <v>100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132</v>
      </c>
      <c r="D12" s="14">
        <v>149</v>
      </c>
      <c r="E12" s="14">
        <f t="shared" si="0"/>
        <v>140.5</v>
      </c>
      <c r="F12" s="19">
        <f>(E12/'01.02.2024'!E12)*100</f>
        <v>103.61356932153394</v>
      </c>
      <c r="G12" s="20">
        <v>138</v>
      </c>
      <c r="H12" s="20">
        <v>143</v>
      </c>
      <c r="I12" s="20">
        <f t="shared" si="1"/>
        <v>140.5</v>
      </c>
      <c r="J12" s="32">
        <f>(I12/'01.02.2024'!I12)*100</f>
        <v>100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(N12/'01.02.2024'!N12)*100</f>
        <v>100</v>
      </c>
      <c r="P12" s="20">
        <v>148.9</v>
      </c>
      <c r="Q12" s="20">
        <v>158</v>
      </c>
      <c r="R12" s="20">
        <v>144</v>
      </c>
      <c r="S12" s="22">
        <f>(R12/'01.02.2024'!R12)*100</f>
        <v>100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80</v>
      </c>
      <c r="D13" s="14">
        <v>80</v>
      </c>
      <c r="E13" s="14">
        <f t="shared" si="0"/>
        <v>80</v>
      </c>
      <c r="F13" s="19">
        <f>(E13/'01.02.2024'!E13)*100</f>
        <v>88.888888888888886</v>
      </c>
      <c r="G13" s="20">
        <v>75.400000000000006</v>
      </c>
      <c r="H13" s="20">
        <v>75.400000000000006</v>
      </c>
      <c r="I13" s="20">
        <f t="shared" si="1"/>
        <v>75.400000000000006</v>
      </c>
      <c r="J13" s="32">
        <f>(I13/'01.02.2024'!I13)*100</f>
        <v>91.393939393939405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(N13/'01.02.2024'!N13)*100</f>
        <v>100</v>
      </c>
      <c r="P13" s="20">
        <v>89</v>
      </c>
      <c r="Q13" s="20">
        <v>89</v>
      </c>
      <c r="R13" s="20">
        <f t="shared" si="3"/>
        <v>89</v>
      </c>
      <c r="S13" s="22">
        <f>(R13/'01.02.2024'!R13)*100</f>
        <v>100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28</v>
      </c>
      <c r="E14" s="14">
        <f t="shared" si="0"/>
        <v>24</v>
      </c>
      <c r="F14" s="19">
        <f>(E14/'01.02.2024'!E14)*100</f>
        <v>106.66666666666667</v>
      </c>
      <c r="G14" s="20">
        <v>24</v>
      </c>
      <c r="H14" s="20">
        <v>38</v>
      </c>
      <c r="I14" s="20">
        <f t="shared" si="1"/>
        <v>31</v>
      </c>
      <c r="J14" s="32">
        <f>(I14/'01.02.2024'!I14)*100</f>
        <v>100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(N14/'01.02.2024'!N14)*100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(R14/'01.02.2024'!R14)*100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570</v>
      </c>
      <c r="D15" s="21">
        <v>1577.8</v>
      </c>
      <c r="E15" s="21">
        <f t="shared" si="0"/>
        <v>1073.9000000000001</v>
      </c>
      <c r="F15" s="19">
        <f>(E15/'01.02.2024'!E15)*100</f>
        <v>100</v>
      </c>
      <c r="G15" s="20">
        <v>630</v>
      </c>
      <c r="H15" s="22">
        <v>1373.3</v>
      </c>
      <c r="I15" s="22">
        <f t="shared" si="1"/>
        <v>1001.65</v>
      </c>
      <c r="J15" s="32">
        <f>(I15/'01.02.2024'!I15)*100</f>
        <v>103.08753151855092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(N15/'01.02.2024'!N15)*100</f>
        <v>100</v>
      </c>
      <c r="P15" s="20">
        <v>570</v>
      </c>
      <c r="Q15" s="20">
        <v>1295</v>
      </c>
      <c r="R15" s="20">
        <f t="shared" si="3"/>
        <v>932.5</v>
      </c>
      <c r="S15" s="22">
        <f>(R15/'01.02.2024'!R15)*100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v>83</v>
      </c>
      <c r="F16" s="19">
        <f>(E16/'01.02.2024'!E16)*100</f>
        <v>100</v>
      </c>
      <c r="G16" s="20">
        <v>84.5</v>
      </c>
      <c r="H16" s="20">
        <v>84.5</v>
      </c>
      <c r="I16" s="20">
        <f t="shared" si="1"/>
        <v>84.5</v>
      </c>
      <c r="J16" s="32">
        <f>(I16/'01.02.2024'!I16)*100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(N16/#REF!)*100</f>
        <v>#REF!</v>
      </c>
      <c r="P16" s="20">
        <v>88</v>
      </c>
      <c r="Q16" s="20">
        <v>88</v>
      </c>
      <c r="R16" s="20">
        <f t="shared" si="3"/>
        <v>88</v>
      </c>
      <c r="S16" s="22">
        <f>(R16/'01.02.2024'!R16)*100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473</v>
      </c>
      <c r="D17" s="14">
        <v>473</v>
      </c>
      <c r="E17" s="14">
        <f t="shared" si="0"/>
        <v>473</v>
      </c>
      <c r="F17" s="19">
        <f>(E17/'01.02.2024'!E17)*100</f>
        <v>100</v>
      </c>
      <c r="G17" s="20">
        <v>430</v>
      </c>
      <c r="H17" s="20">
        <v>510.7</v>
      </c>
      <c r="I17" s="20">
        <f t="shared" si="1"/>
        <v>470.35</v>
      </c>
      <c r="J17" s="32">
        <f>(I17/'01.02.2024'!I17)*100</f>
        <v>155.64195896757116</v>
      </c>
      <c r="K17" s="33">
        <v>100</v>
      </c>
      <c r="L17" s="20"/>
      <c r="M17" s="20"/>
      <c r="N17" s="20"/>
      <c r="O17" s="32" t="e">
        <f>(N17/#REF!)*100</f>
        <v>#REF!</v>
      </c>
      <c r="P17" s="20">
        <v>477</v>
      </c>
      <c r="Q17" s="20">
        <v>536</v>
      </c>
      <c r="R17" s="20">
        <f t="shared" si="3"/>
        <v>506.5</v>
      </c>
      <c r="S17" s="22" t="e">
        <f>(R17/'01.02.2024'!R17)*100</f>
        <v>#DIV/0!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482.9</v>
      </c>
      <c r="D18" s="14">
        <v>660</v>
      </c>
      <c r="E18" s="14">
        <f t="shared" si="0"/>
        <v>571.45000000000005</v>
      </c>
      <c r="F18" s="19">
        <f>(E18/'01.02.2024'!E18)*100</f>
        <v>92.535017407497378</v>
      </c>
      <c r="G18" s="20">
        <v>428.6</v>
      </c>
      <c r="H18" s="20">
        <v>764.1</v>
      </c>
      <c r="I18" s="20">
        <f t="shared" si="1"/>
        <v>596.35</v>
      </c>
      <c r="J18" s="32">
        <f>(I18/'01.02.2024'!I18)*100</f>
        <v>100.83699695637472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(N18/'01.02.2024'!N18)*100</f>
        <v>100</v>
      </c>
      <c r="P18" s="20">
        <v>700</v>
      </c>
      <c r="Q18" s="20">
        <v>710</v>
      </c>
      <c r="R18" s="20">
        <f t="shared" si="3"/>
        <v>705</v>
      </c>
      <c r="S18" s="22">
        <f>(R18/'01.02.2024'!R18)*100</f>
        <v>100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(E19/#REF!)*100</f>
        <v>#REF!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(N19/#REF!)*100</f>
        <v>#VALUE!</v>
      </c>
      <c r="P19" s="20"/>
      <c r="Q19" s="20"/>
      <c r="R19" s="20">
        <f t="shared" si="3"/>
        <v>0</v>
      </c>
      <c r="S19" s="22" t="e">
        <f>(R19/'01.02.2024'!R19)*100</f>
        <v>#DIV/0!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(E20/#REF!)*100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(N20/#REF!)*100</f>
        <v>#VALUE!</v>
      </c>
      <c r="P20" s="20" t="s">
        <v>20</v>
      </c>
      <c r="Q20" s="20" t="s">
        <v>20</v>
      </c>
      <c r="R20" s="20" t="s">
        <v>20</v>
      </c>
      <c r="S20" s="22" t="e">
        <f>(R20/'01.02.2024'!R20)*100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(E21/#REF!)*100</f>
        <v>#REF!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(N21/#REF!)*100</f>
        <v>#VALUE!</v>
      </c>
      <c r="P21" s="20" t="s">
        <v>20</v>
      </c>
      <c r="Q21" s="20" t="s">
        <v>20</v>
      </c>
      <c r="R21" s="20" t="s">
        <v>20</v>
      </c>
      <c r="S21" s="22" t="e">
        <f>(R21/'01.02.2024'!R21)*100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/>
      <c r="D22" s="14"/>
      <c r="E22" s="14">
        <f t="shared" si="0"/>
        <v>0</v>
      </c>
      <c r="F22" s="19" t="e">
        <f>(E22/#REF!)*100</f>
        <v>#REF!</v>
      </c>
      <c r="G22" s="62">
        <v>329</v>
      </c>
      <c r="H22" s="62">
        <v>329</v>
      </c>
      <c r="I22" s="20">
        <f>(G22+H22)/2</f>
        <v>329</v>
      </c>
      <c r="J22" s="32" t="e">
        <f>(I22/#REF!)*100</f>
        <v>#REF!</v>
      </c>
      <c r="K22" s="33">
        <v>0</v>
      </c>
      <c r="L22" s="20"/>
      <c r="M22" s="20"/>
      <c r="N22" s="20"/>
      <c r="O22" s="32" t="e">
        <f>(N22/#REF!)*100</f>
        <v>#REF!</v>
      </c>
      <c r="P22" s="20">
        <v>353</v>
      </c>
      <c r="Q22" s="20">
        <v>353</v>
      </c>
      <c r="R22" s="20">
        <f t="shared" si="3"/>
        <v>353</v>
      </c>
      <c r="S22" s="22">
        <f>(R22/'01.02.2024'!R22)*100</f>
        <v>100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190</v>
      </c>
      <c r="D23" s="25">
        <v>501</v>
      </c>
      <c r="E23" s="14">
        <f t="shared" si="0"/>
        <v>345.5</v>
      </c>
      <c r="F23" s="19">
        <f>(E23/'01.02.2024'!E23)*100</f>
        <v>98.714285714285708</v>
      </c>
      <c r="G23" s="63">
        <v>180</v>
      </c>
      <c r="H23" s="63">
        <v>249</v>
      </c>
      <c r="I23" s="20">
        <f t="shared" si="1"/>
        <v>214.5</v>
      </c>
      <c r="J23" s="32">
        <f>(I23/'01.02.2024'!I23)*100</f>
        <v>121.875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(N23/'01.02.2024'!N23)*100</f>
        <v>100</v>
      </c>
      <c r="P23" s="20">
        <v>206</v>
      </c>
      <c r="Q23" s="20">
        <v>311</v>
      </c>
      <c r="R23" s="20">
        <f t="shared" si="3"/>
        <v>258.5</v>
      </c>
      <c r="S23" s="22">
        <f>(R23/'01.02.2024'!R23)*100</f>
        <v>128.92768079800499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(E24/#REF!)*100</f>
        <v>#REF!</v>
      </c>
      <c r="G24" s="20">
        <v>423</v>
      </c>
      <c r="H24" s="20">
        <v>423</v>
      </c>
      <c r="I24" s="20">
        <f t="shared" si="1"/>
        <v>423</v>
      </c>
      <c r="J24" s="32">
        <f>(I24/'01.02.2024'!I24)*100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(N24/#REF!)*100</f>
        <v>#REF!</v>
      </c>
      <c r="P24" s="20"/>
      <c r="Q24" s="20"/>
      <c r="R24" s="20">
        <f t="shared" si="3"/>
        <v>0</v>
      </c>
      <c r="S24" s="22" t="e">
        <f>(R24/'01.02.2024'!R24)*100</f>
        <v>#DIV/0!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(E25/#REF!)*100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(N25/#REF!)*100</f>
        <v>#REF!</v>
      </c>
      <c r="P25" s="20"/>
      <c r="Q25" s="20"/>
      <c r="R25" s="20">
        <f t="shared" si="3"/>
        <v>0</v>
      </c>
      <c r="S25" s="22" t="e">
        <f>(R25/'01.02.2024'!R25)*100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138.6</v>
      </c>
      <c r="D26" s="14">
        <v>403</v>
      </c>
      <c r="E26" s="14">
        <f t="shared" si="0"/>
        <v>270.8</v>
      </c>
      <c r="F26" s="19">
        <f>(E26/'01.02.2024'!E26)*100</f>
        <v>104.41488336225177</v>
      </c>
      <c r="G26" s="20">
        <v>142.9</v>
      </c>
      <c r="H26" s="20">
        <v>325.7</v>
      </c>
      <c r="I26" s="20">
        <f t="shared" si="1"/>
        <v>234.3</v>
      </c>
      <c r="J26" s="32">
        <f>(I26/'01.02.2024'!I26)*100</f>
        <v>118.45298281092012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(N26/'01.02.2024'!N26)*100</f>
        <v>100</v>
      </c>
      <c r="P26" s="20">
        <v>263.2</v>
      </c>
      <c r="Q26" s="20">
        <v>378.6</v>
      </c>
      <c r="R26" s="20">
        <f t="shared" si="3"/>
        <v>320.89999999999998</v>
      </c>
      <c r="S26" s="22">
        <f>(R26/'01.02.2024'!R26)*100</f>
        <v>100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>
        <f>(E27/'01.02.2024'!E27)*100</f>
        <v>100</v>
      </c>
      <c r="G27" s="20">
        <v>76</v>
      </c>
      <c r="H27" s="20">
        <v>78</v>
      </c>
      <c r="I27" s="20">
        <f t="shared" si="1"/>
        <v>77</v>
      </c>
      <c r="J27" s="32">
        <f>(I27/'01.02.2024'!I27)*100</f>
        <v>104.05405405405406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(N27/'01.02.2024'!N27)*100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(R27/'01.02.2024'!R27)*100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(E28/'01.02.2024'!E28)*100</f>
        <v>100</v>
      </c>
      <c r="G28" s="20">
        <v>70</v>
      </c>
      <c r="H28" s="20">
        <v>70</v>
      </c>
      <c r="I28" s="20">
        <f t="shared" si="1"/>
        <v>70</v>
      </c>
      <c r="J28" s="32">
        <f>(I28/'01.02.2024'!I28)*100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(N28/'01.02.2024'!N28)*100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(R28/'01.02.2024'!R28)*100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93</v>
      </c>
      <c r="D29" s="14">
        <v>116.1</v>
      </c>
      <c r="E29" s="14">
        <f t="shared" si="0"/>
        <v>104.55</v>
      </c>
      <c r="F29" s="19">
        <f>(E29/'01.02.2024'!E29)*100</f>
        <v>100</v>
      </c>
      <c r="G29" s="20">
        <v>113</v>
      </c>
      <c r="H29" s="20">
        <v>117.8</v>
      </c>
      <c r="I29" s="20">
        <f t="shared" si="1"/>
        <v>115.4</v>
      </c>
      <c r="J29" s="32">
        <f>(I29/'01.02.2024'!I29)*100</f>
        <v>97.383966244725741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(N29/'01.02.2024'!N29)*100</f>
        <v>100</v>
      </c>
      <c r="P29" s="20">
        <v>90</v>
      </c>
      <c r="Q29" s="20">
        <v>110.7</v>
      </c>
      <c r="R29" s="20">
        <f t="shared" si="3"/>
        <v>100.35</v>
      </c>
      <c r="S29" s="22">
        <f>(R29/'01.02.2024'!R29)*100</f>
        <v>107.9032258064516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540</v>
      </c>
      <c r="E30" s="14">
        <f t="shared" si="0"/>
        <v>498.75</v>
      </c>
      <c r="F30" s="19">
        <f>(E30/'01.02.2024'!E30)*100</f>
        <v>101.01265822784811</v>
      </c>
      <c r="G30" s="20">
        <v>427.5</v>
      </c>
      <c r="H30" s="20">
        <v>427.5</v>
      </c>
      <c r="I30" s="20">
        <f t="shared" si="1"/>
        <v>427.5</v>
      </c>
      <c r="J30" s="32">
        <f>(I30/'01.02.2024'!I30)*100</f>
        <v>100</v>
      </c>
      <c r="K30" s="33">
        <v>100</v>
      </c>
      <c r="L30" s="20"/>
      <c r="M30" s="20"/>
      <c r="N30" s="20">
        <f t="shared" si="2"/>
        <v>0</v>
      </c>
      <c r="O30" s="32" t="e">
        <f>(N30/'01.02.2024'!N30)*100</f>
        <v>#DIV/0!</v>
      </c>
      <c r="P30" s="20">
        <v>480</v>
      </c>
      <c r="Q30" s="20">
        <v>480</v>
      </c>
      <c r="R30" s="20">
        <f t="shared" si="3"/>
        <v>480</v>
      </c>
      <c r="S30" s="22">
        <f>(R30/'01.02.2024'!R30)*100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1083.3</v>
      </c>
      <c r="D31" s="21">
        <v>1550</v>
      </c>
      <c r="E31" s="64">
        <f t="shared" si="0"/>
        <v>1316.65</v>
      </c>
      <c r="F31" s="19">
        <f>(E31/'01.02.2024'!E31)*100</f>
        <v>100.36589549110037</v>
      </c>
      <c r="G31" s="36">
        <v>1183.3</v>
      </c>
      <c r="H31" s="22">
        <v>1361.1</v>
      </c>
      <c r="I31" s="22">
        <f t="shared" si="1"/>
        <v>1272.1999999999998</v>
      </c>
      <c r="J31" s="32">
        <f>(I31/'01.02.2024'!I31)*100</f>
        <v>105.04500041284781</v>
      </c>
      <c r="K31" s="33">
        <v>100</v>
      </c>
      <c r="L31" s="20">
        <v>500</v>
      </c>
      <c r="M31" s="20">
        <v>500</v>
      </c>
      <c r="N31" s="20">
        <v>500</v>
      </c>
      <c r="O31" s="32">
        <f>(N31/'01.02.2024'!N31)*100</f>
        <v>100</v>
      </c>
      <c r="P31" s="36">
        <v>1311.1</v>
      </c>
      <c r="Q31" s="36">
        <v>1311.1</v>
      </c>
      <c r="R31" s="20">
        <f t="shared" si="3"/>
        <v>1311.1</v>
      </c>
      <c r="S31" s="22">
        <f>(R31/'01.02.2024'!R31)*100</f>
        <v>108.26589595375722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102</v>
      </c>
      <c r="D32" s="14">
        <v>112.9</v>
      </c>
      <c r="E32" s="14">
        <f t="shared" si="0"/>
        <v>107.45</v>
      </c>
      <c r="F32" s="19">
        <f>(E32/'01.02.2024'!E32)*100</f>
        <v>95.172719220549155</v>
      </c>
      <c r="G32" s="20">
        <v>100.8</v>
      </c>
      <c r="H32" s="20">
        <v>100.8</v>
      </c>
      <c r="I32" s="20">
        <f t="shared" si="1"/>
        <v>100.8</v>
      </c>
      <c r="J32" s="32">
        <f>(I32/'01.02.2024'!I32)*100</f>
        <v>100</v>
      </c>
      <c r="K32" s="33">
        <v>100</v>
      </c>
      <c r="L32" s="20"/>
      <c r="M32" s="20"/>
      <c r="N32" s="20" t="s">
        <v>34</v>
      </c>
      <c r="O32" s="32" t="e">
        <f>(N32/'01.02.2024'!N32)*100</f>
        <v>#VALUE!</v>
      </c>
      <c r="P32" s="20">
        <v>106</v>
      </c>
      <c r="Q32" s="20">
        <v>106</v>
      </c>
      <c r="R32" s="20">
        <v>105</v>
      </c>
      <c r="S32" s="22">
        <f>(R32/'01.02.2024'!R32)*100</f>
        <v>100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363.3</v>
      </c>
      <c r="D33" s="14">
        <v>363.3</v>
      </c>
      <c r="E33" s="14">
        <f t="shared" si="0"/>
        <v>363.3</v>
      </c>
      <c r="F33" s="19">
        <f>(E33/'01.02.2024'!E33)*100</f>
        <v>111.20293847566576</v>
      </c>
      <c r="G33" s="20">
        <v>356.7</v>
      </c>
      <c r="H33" s="20">
        <v>356.7</v>
      </c>
      <c r="I33" s="20">
        <f t="shared" si="1"/>
        <v>356.7</v>
      </c>
      <c r="J33" s="32">
        <f>(I33/'01.02.2024'!I33)*100</f>
        <v>82.761020881670532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(N33/'01.02.2024'!N33)*100</f>
        <v>#DIV/0!</v>
      </c>
      <c r="P33" s="20">
        <v>280</v>
      </c>
      <c r="Q33" s="20">
        <v>280</v>
      </c>
      <c r="R33" s="20">
        <f t="shared" si="3"/>
        <v>280</v>
      </c>
      <c r="S33" s="22">
        <f>(R33/'01.02.2024'!R33)*100</f>
        <v>100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642</v>
      </c>
      <c r="D34" s="14">
        <v>700</v>
      </c>
      <c r="E34" s="14">
        <f t="shared" si="0"/>
        <v>671</v>
      </c>
      <c r="F34" s="19">
        <f>(E34/'01.02.2024'!E34)*100</f>
        <v>100</v>
      </c>
      <c r="G34" s="20">
        <v>571</v>
      </c>
      <c r="H34" s="20">
        <v>534</v>
      </c>
      <c r="I34" s="20">
        <f t="shared" si="1"/>
        <v>552.5</v>
      </c>
      <c r="J34" s="32">
        <f>(I34/'01.02.2024'!I34)*100</f>
        <v>67.958179581795818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(N34/'01.02.2024'!N34)*100</f>
        <v>100</v>
      </c>
      <c r="P34" s="22">
        <v>673</v>
      </c>
      <c r="Q34" s="20">
        <v>673</v>
      </c>
      <c r="R34" s="20">
        <f t="shared" si="3"/>
        <v>673</v>
      </c>
      <c r="S34" s="22">
        <f>(R34/'01.02.2024'!R34)*100</f>
        <v>91.689373297002732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>
        <f>(E35/'01.02.2024'!E35)*100</f>
        <v>100</v>
      </c>
      <c r="G35" s="20">
        <v>42</v>
      </c>
      <c r="H35" s="20">
        <v>42</v>
      </c>
      <c r="I35" s="20">
        <f t="shared" si="1"/>
        <v>42</v>
      </c>
      <c r="J35" s="32">
        <f>(I35/'01.02.2024'!I35)*100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(N35/'01.02.2024'!N35)*100</f>
        <v>#DIV/0!</v>
      </c>
      <c r="P35" s="20">
        <v>42</v>
      </c>
      <c r="Q35" s="20">
        <v>42</v>
      </c>
      <c r="R35" s="20">
        <f t="shared" si="3"/>
        <v>42</v>
      </c>
      <c r="S35" s="22">
        <f>(R35/'01.02.2024'!R35)*100</f>
        <v>100</v>
      </c>
      <c r="T35" s="39">
        <v>50</v>
      </c>
      <c r="U35" s="40">
        <v>38</v>
      </c>
      <c r="V35" s="40">
        <v>38</v>
      </c>
      <c r="W35" s="40">
        <f>(U35+V35)/2</f>
        <v>38</v>
      </c>
      <c r="X35" s="41">
        <f>(W35/'01.02.2024'!W35)*100</f>
        <v>100</v>
      </c>
      <c r="Y35" s="40">
        <v>35</v>
      </c>
      <c r="Z35" s="40">
        <v>35</v>
      </c>
      <c r="AA35" s="40">
        <f>(Y35+Z35)/2</f>
        <v>35</v>
      </c>
      <c r="AB35" s="41">
        <f>(AA35/'01.02.2024'!AA35)*100</f>
        <v>100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>
        <f>(E36/'01.02.2024'!E36)*100</f>
        <v>100</v>
      </c>
      <c r="G36" s="20">
        <v>37</v>
      </c>
      <c r="H36" s="20">
        <v>37</v>
      </c>
      <c r="I36" s="20">
        <f t="shared" si="1"/>
        <v>37</v>
      </c>
      <c r="J36" s="32">
        <f>(I36/'01.02.2024'!I36)*100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(N36/'01.02.2024'!N36)*100</f>
        <v>100</v>
      </c>
      <c r="P36" s="20">
        <v>49</v>
      </c>
      <c r="Q36" s="20">
        <v>49</v>
      </c>
      <c r="R36" s="20">
        <f t="shared" si="3"/>
        <v>49</v>
      </c>
      <c r="S36" s="22">
        <f>(R36/'01.02.2024'!R36)*100</f>
        <v>116.66666666666667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(W36/'01.02.2024'!W36)*100</f>
        <v>100</v>
      </c>
      <c r="Y36" s="40">
        <v>39</v>
      </c>
      <c r="Z36" s="40">
        <v>35</v>
      </c>
      <c r="AA36" s="40">
        <v>35</v>
      </c>
      <c r="AB36" s="41">
        <f>(AA36/'01.02.2024'!AA36)*100</f>
        <v>89.743589743589752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(E37/#REF!)*100</f>
        <v>#REF!</v>
      </c>
      <c r="G37" s="20">
        <v>57</v>
      </c>
      <c r="H37" s="20">
        <v>57</v>
      </c>
      <c r="I37" s="20">
        <f t="shared" si="1"/>
        <v>57</v>
      </c>
      <c r="J37" s="32">
        <f>(I37/'01.02.2024'!I37)*100</f>
        <v>120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(N37/'01.02.2024'!N37)*100</f>
        <v>#DIV/0!</v>
      </c>
      <c r="P37" s="20">
        <v>48</v>
      </c>
      <c r="Q37" s="20">
        <v>48</v>
      </c>
      <c r="R37" s="20">
        <f t="shared" si="3"/>
        <v>48</v>
      </c>
      <c r="S37" s="22">
        <f>(R37/'01.02.2024'!R37)*100</f>
        <v>100</v>
      </c>
      <c r="T37" s="39">
        <v>50</v>
      </c>
      <c r="U37" s="40">
        <v>36</v>
      </c>
      <c r="V37" s="40">
        <v>36</v>
      </c>
      <c r="W37" s="40">
        <f t="shared" si="4"/>
        <v>36</v>
      </c>
      <c r="X37" s="41">
        <f>(W37/'01.02.2024'!W37)*100</f>
        <v>100</v>
      </c>
      <c r="Y37" s="40">
        <v>45</v>
      </c>
      <c r="Z37" s="42">
        <v>75</v>
      </c>
      <c r="AA37" s="40">
        <v>60</v>
      </c>
      <c r="AB37" s="41">
        <f>(AA37/'01.02.2024'!AA37)*100</f>
        <v>125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(E38/#REF!)*100</f>
        <v>#VALUE!</v>
      </c>
      <c r="G38" s="20">
        <v>138</v>
      </c>
      <c r="H38" s="20">
        <v>138</v>
      </c>
      <c r="I38" s="20">
        <f t="shared" si="1"/>
        <v>138</v>
      </c>
      <c r="J38" s="32">
        <f>(I38/'01.02.2024'!I38)*100</f>
        <v>100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(N38/'01.02.2024'!N38)*100</f>
        <v>#VALUE!</v>
      </c>
      <c r="P38" s="20"/>
      <c r="Q38" s="20"/>
      <c r="R38" s="20">
        <f t="shared" si="3"/>
        <v>0</v>
      </c>
      <c r="S38" s="22">
        <f>(R38/'01.02.2024'!R38)*100</f>
        <v>0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(W38/'01.02.2024'!W38)*100</f>
        <v>100</v>
      </c>
      <c r="Y38" s="40">
        <v>45</v>
      </c>
      <c r="Z38" s="42">
        <v>115</v>
      </c>
      <c r="AA38" s="40">
        <f t="shared" ref="AA38:AA46" si="5">(Y38+Z38)/2</f>
        <v>80</v>
      </c>
      <c r="AB38" s="41">
        <f>(AA38/'01.02.2024'!AA38)*100</f>
        <v>140.35087719298244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>
        <v>310</v>
      </c>
      <c r="D39" s="14">
        <v>310</v>
      </c>
      <c r="E39" s="14">
        <f t="shared" si="0"/>
        <v>310</v>
      </c>
      <c r="F39" s="19" t="e">
        <f>(E39/'01.02.2024'!E39)*100</f>
        <v>#DIV/0!</v>
      </c>
      <c r="G39" s="20">
        <v>400</v>
      </c>
      <c r="H39" s="20">
        <v>400</v>
      </c>
      <c r="I39" s="20">
        <f t="shared" si="1"/>
        <v>400</v>
      </c>
      <c r="J39" s="32">
        <f>(I39/'01.02.2024'!I39)*100</f>
        <v>91.954022988505741</v>
      </c>
      <c r="K39" s="33">
        <v>100</v>
      </c>
      <c r="L39" s="20"/>
      <c r="M39" s="20"/>
      <c r="N39" s="20">
        <f>(L39+M39)/2</f>
        <v>0</v>
      </c>
      <c r="O39" s="32" t="e">
        <f>(N39/'01.02.2024'!N39)*100</f>
        <v>#DIV/0!</v>
      </c>
      <c r="P39" s="20"/>
      <c r="Q39" s="20"/>
      <c r="R39" s="20">
        <f t="shared" si="3"/>
        <v>0</v>
      </c>
      <c r="S39" s="22">
        <f>(R39/'01.02.2024'!R39)*100</f>
        <v>0</v>
      </c>
      <c r="T39" s="39">
        <v>100</v>
      </c>
      <c r="U39" s="42">
        <v>320</v>
      </c>
      <c r="V39" s="40">
        <v>320</v>
      </c>
      <c r="W39" s="40">
        <v>320</v>
      </c>
      <c r="X39" s="41">
        <f>(W39/'01.02.2024'!W39)*100</f>
        <v>107.02341137123746</v>
      </c>
      <c r="Y39" s="42">
        <v>245</v>
      </c>
      <c r="Z39" s="42">
        <v>245</v>
      </c>
      <c r="AA39" s="40">
        <f t="shared" si="5"/>
        <v>245</v>
      </c>
      <c r="AB39" s="41">
        <f>(AA39/'01.02.2024'!AA39)*100</f>
        <v>62.025316455696199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>
        <v>325</v>
      </c>
      <c r="D40" s="14">
        <v>325</v>
      </c>
      <c r="E40" s="14">
        <f t="shared" si="0"/>
        <v>325</v>
      </c>
      <c r="F40" s="19" t="e">
        <f>(E40/'01.02.2024'!E40)*100</f>
        <v>#DIV/0!</v>
      </c>
      <c r="G40" s="20"/>
      <c r="H40" s="20"/>
      <c r="I40" s="20"/>
      <c r="J40" s="32">
        <f>(I40/'01.01.2024'!I40)*100</f>
        <v>0</v>
      </c>
      <c r="K40" s="33">
        <v>100</v>
      </c>
      <c r="L40" s="20"/>
      <c r="M40" s="20"/>
      <c r="N40" s="20">
        <f>(L40+M40)/2</f>
        <v>0</v>
      </c>
      <c r="O40" s="32" t="e">
        <f>(N40/'01.02.2024'!N40)*100</f>
        <v>#DIV/0!</v>
      </c>
      <c r="P40" s="20"/>
      <c r="Q40" s="20"/>
      <c r="R40" s="20">
        <f t="shared" si="3"/>
        <v>0</v>
      </c>
      <c r="S40" s="22">
        <f>(R40/'01.02.2024'!R40)*100</f>
        <v>0</v>
      </c>
      <c r="T40" s="39">
        <v>100</v>
      </c>
      <c r="U40" s="42">
        <v>350</v>
      </c>
      <c r="V40" s="40">
        <v>450</v>
      </c>
      <c r="W40" s="40">
        <f t="shared" si="4"/>
        <v>400</v>
      </c>
      <c r="X40" s="41">
        <f>(W40/'01.02.2024'!W40)*100</f>
        <v>98.76543209876543</v>
      </c>
      <c r="Y40" s="42">
        <v>375</v>
      </c>
      <c r="Z40" s="42">
        <v>525</v>
      </c>
      <c r="AA40" s="40">
        <f t="shared" si="5"/>
        <v>450</v>
      </c>
      <c r="AB40" s="41">
        <f>(AA40/'01.02.2024'!AA40)*100</f>
        <v>134.32835820895522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(E41/#REF!)*100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(N41/'01.02.2024'!N41)*100</f>
        <v>#VALUE!</v>
      </c>
      <c r="P41" s="20"/>
      <c r="Q41" s="20"/>
      <c r="R41" s="20">
        <f t="shared" si="3"/>
        <v>0</v>
      </c>
      <c r="S41" s="22" t="e">
        <f>(R41/'01.02.2024'!R41)*100</f>
        <v>#DIV/0!</v>
      </c>
      <c r="T41" s="39">
        <v>50</v>
      </c>
      <c r="U41" s="42">
        <v>350</v>
      </c>
      <c r="V41" s="40">
        <v>350</v>
      </c>
      <c r="W41" s="40">
        <f t="shared" si="4"/>
        <v>350</v>
      </c>
      <c r="X41" s="41">
        <f>(W41/'01.02.2024'!W41)*100</f>
        <v>100</v>
      </c>
      <c r="Y41" s="42">
        <v>350</v>
      </c>
      <c r="Z41" s="42">
        <v>375</v>
      </c>
      <c r="AA41" s="40">
        <f t="shared" si="5"/>
        <v>362.5</v>
      </c>
      <c r="AB41" s="41">
        <f>(AA41/'01.02.2024'!AA41)*100</f>
        <v>100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>
        <f>(E42/'01.01.2024'!E42)*100</f>
        <v>0</v>
      </c>
      <c r="G42" s="20">
        <v>243.8</v>
      </c>
      <c r="H42" s="20">
        <v>243.8</v>
      </c>
      <c r="I42" s="20">
        <f t="shared" si="1"/>
        <v>243.8</v>
      </c>
      <c r="J42" s="32">
        <f>(I42/'01.02.2024'!I42)*100</f>
        <v>125.67010309278351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(N42/'01.02.2024'!N42)*100</f>
        <v>100</v>
      </c>
      <c r="P42" s="20">
        <v>225</v>
      </c>
      <c r="Q42" s="20">
        <v>232</v>
      </c>
      <c r="R42" s="20">
        <f t="shared" si="3"/>
        <v>228.5</v>
      </c>
      <c r="S42" s="22">
        <f>(R42/'01.02.2024'!R42)*100</f>
        <v>97.441364605543711</v>
      </c>
      <c r="T42" s="39">
        <v>100</v>
      </c>
      <c r="U42" s="42">
        <v>140</v>
      </c>
      <c r="V42" s="40">
        <v>220</v>
      </c>
      <c r="W42" s="40">
        <f t="shared" si="4"/>
        <v>180</v>
      </c>
      <c r="X42" s="41">
        <f>(W42/'01.02.2024'!W42)*100</f>
        <v>109.09090909090908</v>
      </c>
      <c r="Y42" s="42">
        <v>95</v>
      </c>
      <c r="Z42" s="42">
        <v>225</v>
      </c>
      <c r="AA42" s="40">
        <f t="shared" si="5"/>
        <v>160</v>
      </c>
      <c r="AB42" s="41">
        <f>(AA42/'01.02.2024'!AA42)*100</f>
        <v>100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(E43/#REF!)*100</f>
        <v>#VALUE!</v>
      </c>
      <c r="G43" s="20">
        <v>219</v>
      </c>
      <c r="H43" s="20">
        <v>219</v>
      </c>
      <c r="I43" s="20">
        <f t="shared" si="1"/>
        <v>219</v>
      </c>
      <c r="J43" s="32">
        <f>(I43/'01.02.2024'!I43)*100</f>
        <v>100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(N43/'01.02.2024'!N43)*100</f>
        <v>100</v>
      </c>
      <c r="P43" s="20"/>
      <c r="Q43" s="20"/>
      <c r="R43" s="20">
        <f t="shared" si="3"/>
        <v>0</v>
      </c>
      <c r="S43" s="22">
        <f>(R43/'01.02.2024'!R43)*100</f>
        <v>0</v>
      </c>
      <c r="T43" s="39">
        <v>100</v>
      </c>
      <c r="U43" s="42">
        <v>190</v>
      </c>
      <c r="V43" s="40">
        <v>190</v>
      </c>
      <c r="W43" s="40">
        <f t="shared" si="4"/>
        <v>190</v>
      </c>
      <c r="X43" s="41">
        <f>(W43/'01.02.2024'!W43)*100</f>
        <v>100</v>
      </c>
      <c r="Y43" s="42">
        <v>225</v>
      </c>
      <c r="Z43" s="42">
        <v>225</v>
      </c>
      <c r="AA43" s="40">
        <f t="shared" si="5"/>
        <v>225</v>
      </c>
      <c r="AB43" s="41">
        <f>(AA43/'01.02.2024'!AA43)*100</f>
        <v>100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(E44/#REF!)*100</f>
        <v>#VALUE!</v>
      </c>
      <c r="G44" s="20" t="s">
        <v>34</v>
      </c>
      <c r="H44" s="20" t="s">
        <v>34</v>
      </c>
      <c r="I44" s="20" t="s">
        <v>20</v>
      </c>
      <c r="J44" s="32" t="e">
        <f>(I44/'01.02.2024'!I44)*100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(N44/'01.02.2024'!N44)*100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(R44/'01.02.2024'!R44)*100</f>
        <v>#VALUE!</v>
      </c>
      <c r="T44" s="39">
        <v>0</v>
      </c>
      <c r="U44" s="42">
        <v>340</v>
      </c>
      <c r="V44" s="40">
        <v>380</v>
      </c>
      <c r="W44" s="40">
        <f t="shared" si="4"/>
        <v>360</v>
      </c>
      <c r="X44" s="41">
        <f>(W44/'01.02.2024'!W44)*100</f>
        <v>102.85714285714285</v>
      </c>
      <c r="Y44" s="42">
        <v>345</v>
      </c>
      <c r="Z44" s="42">
        <v>595</v>
      </c>
      <c r="AA44" s="40">
        <f t="shared" si="5"/>
        <v>470</v>
      </c>
      <c r="AB44" s="41">
        <f>(AA44/'01.02.2024'!AA44)*100</f>
        <v>96.907216494845358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/>
      <c r="D45" s="14"/>
      <c r="E45" s="14"/>
      <c r="F45" s="19">
        <f>(E45/'01.01.2024'!E45)*100</f>
        <v>0</v>
      </c>
      <c r="G45" s="20">
        <v>248</v>
      </c>
      <c r="H45" s="20">
        <v>248</v>
      </c>
      <c r="I45" s="20">
        <f t="shared" si="1"/>
        <v>248</v>
      </c>
      <c r="J45" s="32">
        <f>(I45/'01.02.2024'!I45)*100</f>
        <v>100</v>
      </c>
      <c r="K45" s="33">
        <v>50</v>
      </c>
      <c r="L45" s="20"/>
      <c r="M45" s="20"/>
      <c r="N45" s="20">
        <f t="shared" si="2"/>
        <v>0</v>
      </c>
      <c r="O45" s="32">
        <v>248</v>
      </c>
      <c r="P45" s="20">
        <v>248</v>
      </c>
      <c r="Q45" s="20">
        <v>248</v>
      </c>
      <c r="R45" s="20">
        <f t="shared" si="3"/>
        <v>248</v>
      </c>
      <c r="S45" s="22">
        <f>(R45/'01.02.2024'!R45)*100</f>
        <v>100</v>
      </c>
      <c r="T45" s="39">
        <v>100</v>
      </c>
      <c r="U45" s="42">
        <v>180</v>
      </c>
      <c r="V45" s="40">
        <v>180</v>
      </c>
      <c r="W45" s="40">
        <f t="shared" si="4"/>
        <v>180</v>
      </c>
      <c r="X45" s="41">
        <f>(W45/'01.02.2024'!W45)*100</f>
        <v>90</v>
      </c>
      <c r="Y45" s="42">
        <v>95</v>
      </c>
      <c r="Z45" s="42">
        <v>275</v>
      </c>
      <c r="AA45" s="40">
        <f t="shared" si="5"/>
        <v>185</v>
      </c>
      <c r="AB45" s="41">
        <f>(AA45/'01.02.2024'!AA45)*100</f>
        <v>78.723404255319153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21" t="e">
        <f>(E46/'01.01.2024'!E46)*100</f>
        <v>#DIV/0!</v>
      </c>
      <c r="G46" s="20">
        <v>248</v>
      </c>
      <c r="H46" s="20">
        <v>248</v>
      </c>
      <c r="I46" s="20">
        <f t="shared" si="1"/>
        <v>248</v>
      </c>
      <c r="J46" s="32">
        <f>(I46/'01.02.2024'!I46)*100</f>
        <v>132.62032085561498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(N46/'01.02.2024'!N46)*100</f>
        <v>100</v>
      </c>
      <c r="P46" s="20">
        <v>248</v>
      </c>
      <c r="Q46" s="20">
        <v>248</v>
      </c>
      <c r="R46" s="20">
        <f t="shared" si="3"/>
        <v>248</v>
      </c>
      <c r="S46" s="22">
        <f>(R46/'01.02.2024'!R46)*100</f>
        <v>90.181818181818187</v>
      </c>
      <c r="T46" s="39">
        <v>100</v>
      </c>
      <c r="U46" s="42">
        <v>250</v>
      </c>
      <c r="V46" s="40">
        <v>270</v>
      </c>
      <c r="W46" s="40">
        <f t="shared" si="4"/>
        <v>260</v>
      </c>
      <c r="X46" s="41">
        <f>(W46/'01.02.2024'!W46)*100</f>
        <v>100</v>
      </c>
      <c r="Y46" s="42">
        <v>195</v>
      </c>
      <c r="Z46" s="42">
        <v>375</v>
      </c>
      <c r="AA46" s="40">
        <f t="shared" si="5"/>
        <v>285</v>
      </c>
      <c r="AB46" s="41">
        <f>(AA46/'01.02.2024'!AA46)*100</f>
        <v>103.63636363636364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146</v>
      </c>
      <c r="D47" s="14">
        <v>150</v>
      </c>
      <c r="E47" s="14">
        <f t="shared" si="0"/>
        <v>148</v>
      </c>
      <c r="F47" s="19">
        <f>(E47/'01.02.2024'!E47)*100</f>
        <v>98.666666666666671</v>
      </c>
      <c r="G47" s="20">
        <v>131</v>
      </c>
      <c r="H47" s="20">
        <v>131</v>
      </c>
      <c r="I47" s="20">
        <v>131</v>
      </c>
      <c r="J47" s="32">
        <f>(I47/'01.02.2024'!I47)*100</f>
        <v>100</v>
      </c>
      <c r="K47" s="33">
        <v>100</v>
      </c>
      <c r="L47" s="20">
        <v>149</v>
      </c>
      <c r="M47" s="20">
        <v>149</v>
      </c>
      <c r="N47" s="20">
        <f t="shared" si="2"/>
        <v>149</v>
      </c>
      <c r="O47" s="32">
        <f>(N47/'01.02.2024'!N47)*100</f>
        <v>100</v>
      </c>
      <c r="P47" s="20">
        <v>144</v>
      </c>
      <c r="Q47" s="20">
        <v>144</v>
      </c>
      <c r="R47" s="20">
        <f t="shared" si="3"/>
        <v>144</v>
      </c>
      <c r="S47" s="22">
        <f>(R47/'01.02.2024'!R47)*100</f>
        <v>102.85714285714285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Y5:AB5"/>
    <mergeCell ref="A4:A6"/>
    <mergeCell ref="B4:B6"/>
    <mergeCell ref="C5:F5"/>
    <mergeCell ref="G5:J5"/>
    <mergeCell ref="L5:O5"/>
    <mergeCell ref="P5:S5"/>
    <mergeCell ref="U5:X5"/>
    <mergeCell ref="A2:Z2"/>
    <mergeCell ref="A3:Z3"/>
    <mergeCell ref="C4:K4"/>
    <mergeCell ref="L4:T4"/>
    <mergeCell ref="U4:AC4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E1" workbookViewId="0">
      <selection sqref="A1:XFD1048576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37"/>
      <c r="AB2" s="37"/>
    </row>
    <row r="3" spans="1:32" ht="15.6">
      <c r="A3" s="131" t="s">
        <v>64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3"/>
      <c r="AB3" s="3"/>
    </row>
    <row r="4" spans="1:32" ht="15" customHeigh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5" t="s">
        <v>7</v>
      </c>
      <c r="V4" s="137"/>
      <c r="W4" s="137"/>
      <c r="X4" s="137"/>
      <c r="Y4" s="137"/>
      <c r="Z4" s="137"/>
      <c r="AA4" s="137"/>
      <c r="AB4" s="137"/>
      <c r="AC4" s="138"/>
    </row>
    <row r="5" spans="1:32" ht="45" customHeight="1">
      <c r="A5" s="143"/>
      <c r="B5" s="143"/>
      <c r="C5" s="139" t="s">
        <v>8</v>
      </c>
      <c r="D5" s="140"/>
      <c r="E5" s="140"/>
      <c r="F5" s="141"/>
      <c r="G5" s="139" t="s">
        <v>9</v>
      </c>
      <c r="H5" s="140"/>
      <c r="I5" s="140"/>
      <c r="J5" s="141"/>
      <c r="K5" s="29"/>
      <c r="L5" s="139" t="s">
        <v>10</v>
      </c>
      <c r="M5" s="140"/>
      <c r="N5" s="140"/>
      <c r="O5" s="141"/>
      <c r="P5" s="139" t="s">
        <v>11</v>
      </c>
      <c r="Q5" s="140"/>
      <c r="R5" s="140"/>
      <c r="S5" s="141"/>
      <c r="T5" s="29"/>
      <c r="U5" s="139" t="s">
        <v>12</v>
      </c>
      <c r="V5" s="140"/>
      <c r="W5" s="140"/>
      <c r="X5" s="141"/>
      <c r="Y5" s="139" t="s">
        <v>13</v>
      </c>
      <c r="Z5" s="140"/>
      <c r="AA5" s="140"/>
      <c r="AB5" s="141"/>
      <c r="AC5" s="49"/>
    </row>
    <row r="6" spans="1:32" ht="68.25" customHeight="1">
      <c r="A6" s="144"/>
      <c r="B6" s="144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67</v>
      </c>
      <c r="E8" s="14">
        <f>(C8+D8)/2</f>
        <v>60</v>
      </c>
      <c r="F8" s="19">
        <f>(E8/'01.03.2024'!E8)*100</f>
        <v>101.69491525423729</v>
      </c>
      <c r="G8" s="20">
        <v>54</v>
      </c>
      <c r="H8" s="20">
        <v>67</v>
      </c>
      <c r="I8" s="20">
        <f>(G8+H8)/2</f>
        <v>60.5</v>
      </c>
      <c r="J8" s="32">
        <f>(I8/'01.03.2024'!I8)*100</f>
        <v>102.54237288135593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(N8/'01.03.2024'!N8)*100</f>
        <v>100</v>
      </c>
      <c r="P8" s="20">
        <v>58</v>
      </c>
      <c r="Q8" s="20">
        <v>58</v>
      </c>
      <c r="R8" s="20">
        <f>(P8+Q8)/2</f>
        <v>58</v>
      </c>
      <c r="S8" s="22">
        <f>(R8/'01.03.2024'!R8)*100</f>
        <v>97.47899159663865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110</v>
      </c>
      <c r="D9" s="14">
        <v>110</v>
      </c>
      <c r="E9" s="14">
        <f t="shared" ref="E9:E47" si="0">(C9+D9)/2</f>
        <v>110</v>
      </c>
      <c r="F9" s="19">
        <f>(E9/'01.03.2024'!E9)*100</f>
        <v>122.22222222222223</v>
      </c>
      <c r="G9" s="20">
        <v>128.1</v>
      </c>
      <c r="H9" s="22">
        <v>128.1</v>
      </c>
      <c r="I9" s="20">
        <f t="shared" ref="I9:I46" si="1">(G9+H9)/2</f>
        <v>128.1</v>
      </c>
      <c r="J9" s="32">
        <f>(I9/'01.03.2024'!I9)*100</f>
        <v>110.57401812688821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(N9/'01.03.2024'!N9)*100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(R9/'01.03.2024'!R9)*100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(E10/'01.03.2024'!E10)*100</f>
        <v>100</v>
      </c>
      <c r="G10" s="20">
        <v>66</v>
      </c>
      <c r="H10" s="20">
        <v>66</v>
      </c>
      <c r="I10" s="20">
        <f t="shared" si="1"/>
        <v>66</v>
      </c>
      <c r="J10" s="32">
        <f>(I10/'01.03.2024'!I10)*100</f>
        <v>100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(N10/'01.03.2024'!N10)*100</f>
        <v>100</v>
      </c>
      <c r="P10" s="20">
        <v>85</v>
      </c>
      <c r="Q10" s="20">
        <v>85</v>
      </c>
      <c r="R10" s="20">
        <f t="shared" si="3"/>
        <v>85</v>
      </c>
      <c r="S10" s="22">
        <f>(R10/'01.03.2024'!R10)*100</f>
        <v>70.103092783505147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(E11/'01.03.2024'!E11)*100</f>
        <v>100</v>
      </c>
      <c r="G11" s="20">
        <v>49</v>
      </c>
      <c r="H11" s="20">
        <v>49</v>
      </c>
      <c r="I11" s="20">
        <f t="shared" si="1"/>
        <v>49</v>
      </c>
      <c r="J11" s="32">
        <f>(I11/'01.03.2024'!I11)*100</f>
        <v>73.134328358208961</v>
      </c>
      <c r="K11" s="33">
        <v>100</v>
      </c>
      <c r="L11" s="20">
        <v>85</v>
      </c>
      <c r="M11" s="20">
        <v>85</v>
      </c>
      <c r="N11" s="20">
        <f t="shared" si="2"/>
        <v>85</v>
      </c>
      <c r="O11" s="32">
        <f>(N11/'01.03.2024'!N11)*100</f>
        <v>118.05555555555556</v>
      </c>
      <c r="P11" s="20">
        <v>80</v>
      </c>
      <c r="Q11" s="20">
        <v>80</v>
      </c>
      <c r="R11" s="20">
        <f t="shared" si="3"/>
        <v>80</v>
      </c>
      <c r="S11" s="22">
        <f>(R11/'01.03.2024'!R11)*100</f>
        <v>100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132</v>
      </c>
      <c r="D12" s="14">
        <v>149</v>
      </c>
      <c r="E12" s="14">
        <f t="shared" si="0"/>
        <v>140.5</v>
      </c>
      <c r="F12" s="19">
        <f>(E12/'01.03.2024'!E12)*100</f>
        <v>100</v>
      </c>
      <c r="G12" s="20">
        <v>138</v>
      </c>
      <c r="H12" s="20">
        <v>138</v>
      </c>
      <c r="I12" s="20">
        <f t="shared" si="1"/>
        <v>138</v>
      </c>
      <c r="J12" s="32">
        <f>(I12/'01.03.2024'!I12)*100</f>
        <v>98.220640569395016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(N12/'01.03.2024'!N12)*100</f>
        <v>100</v>
      </c>
      <c r="P12" s="20">
        <v>144</v>
      </c>
      <c r="Q12" s="20">
        <v>156.30000000000001</v>
      </c>
      <c r="R12" s="20">
        <f t="shared" si="3"/>
        <v>150.15</v>
      </c>
      <c r="S12" s="22">
        <f>(R12/'01.03.2024'!R12)*100</f>
        <v>104.27083333333333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89</v>
      </c>
      <c r="D13" s="14">
        <v>89</v>
      </c>
      <c r="E13" s="14">
        <f t="shared" si="0"/>
        <v>89</v>
      </c>
      <c r="F13" s="19">
        <f>(E13/'01.03.2024'!E13)*100</f>
        <v>111.25</v>
      </c>
      <c r="G13" s="20">
        <v>81</v>
      </c>
      <c r="H13" s="20">
        <v>81</v>
      </c>
      <c r="I13" s="20">
        <f t="shared" si="1"/>
        <v>81</v>
      </c>
      <c r="J13" s="32">
        <f>(I13/'01.03.2024'!I13)*100</f>
        <v>107.42705570291777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(N13/'01.03.2024'!N13)*100</f>
        <v>100</v>
      </c>
      <c r="P13" s="20">
        <v>89</v>
      </c>
      <c r="Q13" s="20">
        <v>89</v>
      </c>
      <c r="R13" s="20">
        <f t="shared" si="3"/>
        <v>89</v>
      </c>
      <c r="S13" s="22">
        <f>(R13/'01.03.2024'!R13)*100</f>
        <v>100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28</v>
      </c>
      <c r="E14" s="14">
        <f t="shared" si="0"/>
        <v>24</v>
      </c>
      <c r="F14" s="19">
        <f>(E14/'01.03.2024'!E14)*100</f>
        <v>100</v>
      </c>
      <c r="G14" s="20">
        <v>17</v>
      </c>
      <c r="H14" s="20">
        <v>33.6</v>
      </c>
      <c r="I14" s="20">
        <f t="shared" si="1"/>
        <v>25.3</v>
      </c>
      <c r="J14" s="32">
        <f>(I14/'01.03.2024'!I14)*100</f>
        <v>81.612903225806448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(N14/'01.03.2024'!N14)*100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(R14/'01.03.2024'!R14)*100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650</v>
      </c>
      <c r="D15" s="21">
        <v>1577.8</v>
      </c>
      <c r="E15" s="21">
        <f t="shared" si="0"/>
        <v>1113.9000000000001</v>
      </c>
      <c r="F15" s="19">
        <f>(E15/'01.03.2024'!E15)*100</f>
        <v>103.72474159605179</v>
      </c>
      <c r="G15" s="20">
        <v>520</v>
      </c>
      <c r="H15" s="22">
        <v>1422.2</v>
      </c>
      <c r="I15" s="22">
        <f t="shared" si="1"/>
        <v>971.1</v>
      </c>
      <c r="J15" s="32">
        <f>(I15/'01.03.2024'!I15)*100</f>
        <v>96.950032446463339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(N15/'01.03.2024'!N15)*100</f>
        <v>100</v>
      </c>
      <c r="P15" s="20">
        <v>570</v>
      </c>
      <c r="Q15" s="20">
        <v>1080</v>
      </c>
      <c r="R15" s="20">
        <f t="shared" si="3"/>
        <v>825</v>
      </c>
      <c r="S15" s="22">
        <f>(R15/'01.03.2024'!R15)*100</f>
        <v>88.471849865951739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v>83</v>
      </c>
      <c r="F16" s="19">
        <f>(E16/'01.03.2024'!E16)*100</f>
        <v>100</v>
      </c>
      <c r="G16" s="20">
        <v>84.5</v>
      </c>
      <c r="H16" s="20">
        <v>84.5</v>
      </c>
      <c r="I16" s="20">
        <f t="shared" si="1"/>
        <v>84.5</v>
      </c>
      <c r="J16" s="32">
        <f>(I16/'01.03.2024'!I16)*100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(N16/'01.03.2024'!N16)*100</f>
        <v>#DIV/0!</v>
      </c>
      <c r="P16" s="20">
        <v>88</v>
      </c>
      <c r="Q16" s="20">
        <v>88</v>
      </c>
      <c r="R16" s="20">
        <f t="shared" si="3"/>
        <v>88</v>
      </c>
      <c r="S16" s="22">
        <f>(R16/'01.03.2024'!R16)*100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423</v>
      </c>
      <c r="D17" s="14">
        <v>473</v>
      </c>
      <c r="E17" s="14">
        <f t="shared" si="0"/>
        <v>448</v>
      </c>
      <c r="F17" s="19">
        <f>(E17/'01.03.2024'!E17)*100</f>
        <v>94.714587737843544</v>
      </c>
      <c r="G17" s="20">
        <v>430</v>
      </c>
      <c r="H17" s="20">
        <v>510.7</v>
      </c>
      <c r="I17" s="20">
        <f t="shared" si="1"/>
        <v>470.35</v>
      </c>
      <c r="J17" s="32">
        <f>(I17/'01.03.2024'!I17)*100</f>
        <v>100</v>
      </c>
      <c r="K17" s="33">
        <v>100</v>
      </c>
      <c r="L17" s="20"/>
      <c r="M17" s="20"/>
      <c r="N17" s="20"/>
      <c r="O17" s="32" t="e">
        <f>(N17/'01.03.2024'!N17)*100</f>
        <v>#DIV/0!</v>
      </c>
      <c r="P17" s="20">
        <v>477</v>
      </c>
      <c r="Q17" s="20">
        <v>536</v>
      </c>
      <c r="R17" s="20">
        <f t="shared" si="3"/>
        <v>506.5</v>
      </c>
      <c r="S17" s="22">
        <f>(R17/'01.03.2024'!R17)*100</f>
        <v>100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484</v>
      </c>
      <c r="D18" s="14">
        <v>774</v>
      </c>
      <c r="E18" s="14">
        <f t="shared" si="0"/>
        <v>629</v>
      </c>
      <c r="F18" s="19">
        <f>(E18/'01.03.2024'!E18)*100</f>
        <v>110.07087234228716</v>
      </c>
      <c r="G18" s="20">
        <v>643</v>
      </c>
      <c r="H18" s="20">
        <v>795</v>
      </c>
      <c r="I18" s="20">
        <f t="shared" si="1"/>
        <v>719</v>
      </c>
      <c r="J18" s="32">
        <f>(I18/'01.03.2024'!I18)*100</f>
        <v>120.5667812526201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(N18/'01.03.2024'!N18)*100</f>
        <v>100</v>
      </c>
      <c r="P18" s="20">
        <v>652.5</v>
      </c>
      <c r="Q18" s="20">
        <v>705.7</v>
      </c>
      <c r="R18" s="20">
        <f t="shared" si="3"/>
        <v>679.1</v>
      </c>
      <c r="S18" s="22">
        <f>(R18/'01.03.2024'!R18)*100</f>
        <v>96.326241134751783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(E19/'01.03.2024'!E19)*100</f>
        <v>#DIV/0!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(N19/'01.03.2024'!N19)*100</f>
        <v>#VALUE!</v>
      </c>
      <c r="P19" s="20"/>
      <c r="Q19" s="20"/>
      <c r="R19" s="20">
        <f t="shared" si="3"/>
        <v>0</v>
      </c>
      <c r="S19" s="22" t="e">
        <f>(R19/'01.02.2024'!R19)*100</f>
        <v>#DIV/0!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(E20/'01.03.2024'!E20)*100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(N20/'01.03.2024'!N20)*100</f>
        <v>#VALUE!</v>
      </c>
      <c r="P20" s="20" t="s">
        <v>20</v>
      </c>
      <c r="Q20" s="20" t="s">
        <v>20</v>
      </c>
      <c r="R20" s="20" t="s">
        <v>20</v>
      </c>
      <c r="S20" s="22" t="e">
        <f>(R20/'01.02.2024'!R20)*100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(E21/'01.03.2024'!E21)*100</f>
        <v>#DIV/0!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(N21/'01.03.2024'!N21)*100</f>
        <v>#VALUE!</v>
      </c>
      <c r="P21" s="20" t="s">
        <v>20</v>
      </c>
      <c r="Q21" s="20" t="s">
        <v>20</v>
      </c>
      <c r="R21" s="20" t="s">
        <v>20</v>
      </c>
      <c r="S21" s="22" t="e">
        <f>(R21/'01.02.2024'!R21)*100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>
        <v>260</v>
      </c>
      <c r="D22" s="14">
        <v>260</v>
      </c>
      <c r="E22" s="14">
        <f t="shared" si="0"/>
        <v>260</v>
      </c>
      <c r="F22" s="19" t="e">
        <f>(E22/'01.03.2024'!E22)*100</f>
        <v>#DIV/0!</v>
      </c>
      <c r="G22" s="62">
        <v>329</v>
      </c>
      <c r="H22" s="62">
        <v>329</v>
      </c>
      <c r="I22" s="20">
        <f>(G22+H22)/2</f>
        <v>329</v>
      </c>
      <c r="J22" s="32">
        <f>(I22/'01.03.2024'!I22)*100</f>
        <v>100</v>
      </c>
      <c r="K22" s="33">
        <v>0</v>
      </c>
      <c r="L22" s="20"/>
      <c r="M22" s="20"/>
      <c r="N22" s="20"/>
      <c r="O22" s="32" t="e">
        <f>(N22/'01.03.2024'!N22)*100</f>
        <v>#DIV/0!</v>
      </c>
      <c r="P22" s="20">
        <v>353</v>
      </c>
      <c r="Q22" s="20">
        <v>353</v>
      </c>
      <c r="R22" s="20">
        <f t="shared" si="3"/>
        <v>353</v>
      </c>
      <c r="S22" s="22">
        <f>(R22/'01.03.2024'!R22)*100</f>
        <v>100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120</v>
      </c>
      <c r="D23" s="25">
        <v>501</v>
      </c>
      <c r="E23" s="14">
        <f t="shared" si="0"/>
        <v>310.5</v>
      </c>
      <c r="F23" s="19">
        <f>(E23/'01.03.2024'!E23)*100</f>
        <v>89.869753979739514</v>
      </c>
      <c r="G23" s="63">
        <v>180</v>
      </c>
      <c r="H23" s="63">
        <v>249</v>
      </c>
      <c r="I23" s="20">
        <f t="shared" si="1"/>
        <v>214.5</v>
      </c>
      <c r="J23" s="32">
        <f>(I23/'01.03.2024'!I23)*100</f>
        <v>100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(N23/'01.03.2024'!N23)*100</f>
        <v>100</v>
      </c>
      <c r="P23" s="20">
        <v>134</v>
      </c>
      <c r="Q23" s="20">
        <v>249</v>
      </c>
      <c r="R23" s="20">
        <f t="shared" si="3"/>
        <v>191.5</v>
      </c>
      <c r="S23" s="22">
        <f>(R23/'01.03.2024'!R23)*100</f>
        <v>74.081237911025141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(E24/'01.03.2024'!E24)*100</f>
        <v>#DIV/0!</v>
      </c>
      <c r="G24" s="20">
        <v>423</v>
      </c>
      <c r="H24" s="20">
        <v>423</v>
      </c>
      <c r="I24" s="20">
        <f t="shared" si="1"/>
        <v>423</v>
      </c>
      <c r="J24" s="32">
        <f>(I24/'01.03.2024'!I24)*100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(N24/'01.03.2024'!N24)*100</f>
        <v>#DIV/0!</v>
      </c>
      <c r="P24" s="20"/>
      <c r="Q24" s="20"/>
      <c r="R24" s="20">
        <f t="shared" si="3"/>
        <v>0</v>
      </c>
      <c r="S24" s="22" t="e">
        <f>(R24/'01.03.2024'!R24)*100</f>
        <v>#DIV/0!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(E25/'01.03.2024'!E25)*100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(N25/'01.03.2024'!N25)*100</f>
        <v>#DIV/0!</v>
      </c>
      <c r="P25" s="20"/>
      <c r="Q25" s="20"/>
      <c r="R25" s="20">
        <f t="shared" si="3"/>
        <v>0</v>
      </c>
      <c r="S25" s="22" t="e">
        <f>(R25/'01.03.2024'!R25)*100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259.2</v>
      </c>
      <c r="E26" s="14">
        <f t="shared" si="0"/>
        <v>187.45</v>
      </c>
      <c r="F26" s="19">
        <f>(E26/'01.03.2024'!E26)*100</f>
        <v>69.220827178729678</v>
      </c>
      <c r="G26" s="20">
        <v>125.7</v>
      </c>
      <c r="H26" s="20">
        <v>325.7</v>
      </c>
      <c r="I26" s="20">
        <f t="shared" si="1"/>
        <v>225.7</v>
      </c>
      <c r="J26" s="32">
        <f>(I26/'01.03.2024'!I26)*100</f>
        <v>96.329492104139973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(N26/'01.03.2024'!N26)*100</f>
        <v>100</v>
      </c>
      <c r="P26" s="20">
        <v>231</v>
      </c>
      <c r="Q26" s="20">
        <v>263.2</v>
      </c>
      <c r="R26" s="20">
        <f t="shared" si="3"/>
        <v>247.1</v>
      </c>
      <c r="S26" s="22">
        <f>(R26/'01.03.2024'!R26)*100</f>
        <v>77.002181364911195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>
        <f>(E27/'01.03.2024'!E27)*100</f>
        <v>100</v>
      </c>
      <c r="G27" s="20">
        <v>76</v>
      </c>
      <c r="H27" s="20">
        <v>78</v>
      </c>
      <c r="I27" s="20">
        <f t="shared" si="1"/>
        <v>77</v>
      </c>
      <c r="J27" s="32">
        <f>(I27/'01.03.2024'!I27)*100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(N27/'01.03.2024'!N27)*100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(R27/'01.03.2024'!R27)*100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(E28/'01.03.2024'!E28)*100</f>
        <v>100</v>
      </c>
      <c r="G28" s="20">
        <v>70</v>
      </c>
      <c r="H28" s="20">
        <v>70</v>
      </c>
      <c r="I28" s="20">
        <f t="shared" si="1"/>
        <v>70</v>
      </c>
      <c r="J28" s="32">
        <f>(I28/'01.03.2024'!I28)*100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(N28/'01.03.2024'!N28)*100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(R28/'01.03.2024'!R28)*100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80</v>
      </c>
      <c r="D29" s="14">
        <v>136.5</v>
      </c>
      <c r="E29" s="14">
        <f t="shared" si="0"/>
        <v>108.25</v>
      </c>
      <c r="F29" s="19">
        <f>(E29/'01.03.2024'!E29)*100</f>
        <v>103.53897656623626</v>
      </c>
      <c r="G29" s="20">
        <v>93</v>
      </c>
      <c r="H29" s="20">
        <v>121.5</v>
      </c>
      <c r="I29" s="20">
        <f t="shared" si="1"/>
        <v>107.25</v>
      </c>
      <c r="J29" s="32">
        <f>(I29/'01.03.2024'!I29)*100</f>
        <v>92.93760831889081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(N29/'01.03.2024'!N29)*100</f>
        <v>100</v>
      </c>
      <c r="P29" s="20">
        <v>99</v>
      </c>
      <c r="Q29" s="20">
        <v>110.7</v>
      </c>
      <c r="R29" s="20">
        <f t="shared" si="3"/>
        <v>104.85</v>
      </c>
      <c r="S29" s="22">
        <f>(R29/'01.03.2024'!R29)*100</f>
        <v>104.48430493273541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457.5</v>
      </c>
      <c r="E30" s="14">
        <f t="shared" si="0"/>
        <v>457.5</v>
      </c>
      <c r="F30" s="19">
        <f>(E30/'01.03.2024'!E30)*100</f>
        <v>91.729323308270665</v>
      </c>
      <c r="G30" s="20">
        <v>427.5</v>
      </c>
      <c r="H30" s="20">
        <v>427.5</v>
      </c>
      <c r="I30" s="20">
        <f t="shared" si="1"/>
        <v>427.5</v>
      </c>
      <c r="J30" s="32">
        <f>(I30/'01.03.2024'!I30)*100</f>
        <v>100</v>
      </c>
      <c r="K30" s="33">
        <v>100</v>
      </c>
      <c r="L30" s="20"/>
      <c r="M30" s="20"/>
      <c r="N30" s="20">
        <f t="shared" si="2"/>
        <v>0</v>
      </c>
      <c r="O30" s="32" t="e">
        <f>(N30/'01.03.2024'!N30)*100</f>
        <v>#DIV/0!</v>
      </c>
      <c r="P30" s="20">
        <v>480</v>
      </c>
      <c r="Q30" s="20">
        <v>480</v>
      </c>
      <c r="R30" s="20">
        <f t="shared" si="3"/>
        <v>480</v>
      </c>
      <c r="S30" s="22">
        <f>(R30/'01.03.2024'!R30)*100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1372.2</v>
      </c>
      <c r="D31" s="21">
        <v>1550</v>
      </c>
      <c r="E31" s="64">
        <f t="shared" si="0"/>
        <v>1461.1</v>
      </c>
      <c r="F31" s="19">
        <f>(E31/'01.03.2024'!E31)*100</f>
        <v>110.9710249496829</v>
      </c>
      <c r="G31" s="36">
        <v>1511.1</v>
      </c>
      <c r="H31" s="22">
        <v>1511.1</v>
      </c>
      <c r="I31" s="22">
        <f t="shared" si="1"/>
        <v>1511.1</v>
      </c>
      <c r="J31" s="32">
        <f>(I31/'01.03.2024'!I31)*100</f>
        <v>118.77849394749254</v>
      </c>
      <c r="K31" s="33">
        <v>100</v>
      </c>
      <c r="L31" s="20">
        <v>500</v>
      </c>
      <c r="M31" s="20">
        <v>500</v>
      </c>
      <c r="N31" s="20">
        <v>500</v>
      </c>
      <c r="O31" s="32">
        <f>(N31/'01.03.2024'!N31)*100</f>
        <v>100</v>
      </c>
      <c r="P31" s="36">
        <v>1311.1</v>
      </c>
      <c r="Q31" s="36">
        <v>1311.1</v>
      </c>
      <c r="R31" s="20">
        <f t="shared" si="3"/>
        <v>1311.1</v>
      </c>
      <c r="S31" s="22">
        <f>(R31/'01.03.2024'!R31)*100</f>
        <v>100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108</v>
      </c>
      <c r="D32" s="14">
        <v>108</v>
      </c>
      <c r="E32" s="14">
        <f t="shared" si="0"/>
        <v>108</v>
      </c>
      <c r="F32" s="19">
        <f>(E32/'01.03.2024'!E32)*100</f>
        <v>100.5118659841787</v>
      </c>
      <c r="G32" s="20">
        <v>100.8</v>
      </c>
      <c r="H32" s="20">
        <v>100.8</v>
      </c>
      <c r="I32" s="20">
        <f t="shared" si="1"/>
        <v>100.8</v>
      </c>
      <c r="J32" s="32">
        <f>(I32/'01.03.2024'!I32)*100</f>
        <v>100</v>
      </c>
      <c r="K32" s="33">
        <v>100</v>
      </c>
      <c r="L32" s="20"/>
      <c r="M32" s="20"/>
      <c r="N32" s="20" t="s">
        <v>34</v>
      </c>
      <c r="O32" s="32" t="e">
        <f>(N32/'01.03.2024'!N32)*100</f>
        <v>#VALUE!</v>
      </c>
      <c r="P32" s="20">
        <v>106</v>
      </c>
      <c r="Q32" s="20">
        <v>106</v>
      </c>
      <c r="R32" s="20">
        <f t="shared" si="3"/>
        <v>106</v>
      </c>
      <c r="S32" s="22">
        <f>(R32/'01.03.2024'!R32)*100</f>
        <v>100.95238095238095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363.3</v>
      </c>
      <c r="D33" s="14">
        <v>363.3</v>
      </c>
      <c r="E33" s="14">
        <f t="shared" si="0"/>
        <v>363.3</v>
      </c>
      <c r="F33" s="19">
        <f>(E33/'01.03.2024'!E33)*100</f>
        <v>100</v>
      </c>
      <c r="G33" s="20">
        <v>356.7</v>
      </c>
      <c r="H33" s="20">
        <v>356.7</v>
      </c>
      <c r="I33" s="20">
        <f t="shared" si="1"/>
        <v>356.7</v>
      </c>
      <c r="J33" s="32">
        <f>(I33/'01.03.2024'!I33)*100</f>
        <v>100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(N33/'01.03.2024'!N33)*100</f>
        <v>#DIV/0!</v>
      </c>
      <c r="P33" s="20">
        <v>280</v>
      </c>
      <c r="Q33" s="20">
        <v>280</v>
      </c>
      <c r="R33" s="20">
        <f t="shared" si="3"/>
        <v>280</v>
      </c>
      <c r="S33" s="22">
        <f>(R33/'01.03.2024'!R33)*100</f>
        <v>100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904</v>
      </c>
      <c r="D34" s="14">
        <v>904</v>
      </c>
      <c r="E34" s="14">
        <f t="shared" si="0"/>
        <v>904</v>
      </c>
      <c r="F34" s="19">
        <f>(E34/'01.03.2024'!E34)*100</f>
        <v>134.72429210134129</v>
      </c>
      <c r="G34" s="22">
        <v>1029</v>
      </c>
      <c r="H34" s="22">
        <v>1175</v>
      </c>
      <c r="I34" s="22">
        <f t="shared" si="1"/>
        <v>1102</v>
      </c>
      <c r="J34" s="32">
        <f>(I34/'01.03.2024'!I34)*100</f>
        <v>199.45701357466064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(N34/'01.03.2024'!N34)*100</f>
        <v>100</v>
      </c>
      <c r="P34" s="22">
        <v>703</v>
      </c>
      <c r="Q34" s="20">
        <v>703</v>
      </c>
      <c r="R34" s="20">
        <f t="shared" si="3"/>
        <v>703</v>
      </c>
      <c r="S34" s="22">
        <f>(R34/'01.03.2024'!R34)*100</f>
        <v>104.45765230312037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>
        <f>(E35/'01.03.2024'!E35)*100</f>
        <v>100</v>
      </c>
      <c r="G35" s="20">
        <v>42</v>
      </c>
      <c r="H35" s="20">
        <v>42</v>
      </c>
      <c r="I35" s="20">
        <f t="shared" si="1"/>
        <v>42</v>
      </c>
      <c r="J35" s="32">
        <f>(I35/'01.03.2024'!I35)*100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(N35/'01.03.2024'!N35)*100</f>
        <v>#DIV/0!</v>
      </c>
      <c r="P35" s="20">
        <v>42</v>
      </c>
      <c r="Q35" s="20">
        <v>42</v>
      </c>
      <c r="R35" s="20">
        <f t="shared" si="3"/>
        <v>42</v>
      </c>
      <c r="S35" s="22">
        <f>(R35/'01.03.2024'!R35)*100</f>
        <v>100</v>
      </c>
      <c r="T35" s="39">
        <v>50</v>
      </c>
      <c r="U35" s="40">
        <v>38</v>
      </c>
      <c r="V35" s="40">
        <v>38</v>
      </c>
      <c r="W35" s="40">
        <f>(U35+V35)/2</f>
        <v>38</v>
      </c>
      <c r="X35" s="41">
        <f>(W35/'01.03.2024'!W35)*100</f>
        <v>100</v>
      </c>
      <c r="Y35" s="40">
        <v>35</v>
      </c>
      <c r="Z35" s="40">
        <v>85</v>
      </c>
      <c r="AA35" s="40">
        <f>(Y35+Z35)/2</f>
        <v>60</v>
      </c>
      <c r="AB35" s="41">
        <f>(AA35/'01.03.2024'!AA35)*100</f>
        <v>171.42857142857142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/>
      <c r="D36" s="14"/>
      <c r="E36" s="14">
        <f t="shared" si="0"/>
        <v>0</v>
      </c>
      <c r="F36" s="19">
        <f>(E36/'01.03.2024'!E36)*100</f>
        <v>0</v>
      </c>
      <c r="G36" s="20">
        <v>37</v>
      </c>
      <c r="H36" s="20">
        <v>37</v>
      </c>
      <c r="I36" s="20">
        <f t="shared" si="1"/>
        <v>37</v>
      </c>
      <c r="J36" s="32">
        <f>(I36/'01.03.2024'!I36)*100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(N36/'01.03.2024'!N36)*100</f>
        <v>100</v>
      </c>
      <c r="P36" s="20">
        <v>49</v>
      </c>
      <c r="Q36" s="20">
        <v>49</v>
      </c>
      <c r="R36" s="20">
        <f t="shared" si="3"/>
        <v>49</v>
      </c>
      <c r="S36" s="22">
        <f>(R36/'01.03.2024'!R36)*100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(W36/'01.03.2024'!W36)*100</f>
        <v>100</v>
      </c>
      <c r="Y36" s="40">
        <v>35</v>
      </c>
      <c r="Z36" s="40">
        <v>35</v>
      </c>
      <c r="AA36" s="40">
        <v>35</v>
      </c>
      <c r="AB36" s="41">
        <f>(AA36/'01.03.2024'!AA36)*100</f>
        <v>100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(E37/'01.03.2024'!E37)*100</f>
        <v>#DIV/0!</v>
      </c>
      <c r="G37" s="20">
        <v>57</v>
      </c>
      <c r="H37" s="20">
        <v>57</v>
      </c>
      <c r="I37" s="20">
        <f t="shared" si="1"/>
        <v>57</v>
      </c>
      <c r="J37" s="32">
        <f>(I37/'01.03.2024'!I37)*100</f>
        <v>100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(N37/'01.03.2024'!N37)*100</f>
        <v>#DIV/0!</v>
      </c>
      <c r="P37" s="20">
        <v>60</v>
      </c>
      <c r="Q37" s="20">
        <v>60</v>
      </c>
      <c r="R37" s="20">
        <f t="shared" si="3"/>
        <v>60</v>
      </c>
      <c r="S37" s="22">
        <f>(R37/'01.03.2024'!R37)*100</f>
        <v>125</v>
      </c>
      <c r="T37" s="39">
        <v>50</v>
      </c>
      <c r="U37" s="40">
        <v>38</v>
      </c>
      <c r="V37" s="40">
        <v>38</v>
      </c>
      <c r="W37" s="40">
        <f t="shared" si="4"/>
        <v>38</v>
      </c>
      <c r="X37" s="41">
        <f>(W37/'01.03.2024'!W37)*100</f>
        <v>105.55555555555556</v>
      </c>
      <c r="Y37" s="40">
        <v>45</v>
      </c>
      <c r="Z37" s="42">
        <v>75</v>
      </c>
      <c r="AA37" s="40">
        <v>60</v>
      </c>
      <c r="AB37" s="41">
        <f>(AA37/'01.03.2024'!AA37)*100</f>
        <v>100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(E38/'01.03.2024'!E38)*100</f>
        <v>#VALUE!</v>
      </c>
      <c r="G38" s="20"/>
      <c r="H38" s="20"/>
      <c r="I38" s="20">
        <f t="shared" si="1"/>
        <v>0</v>
      </c>
      <c r="J38" s="32">
        <f>(I38/'01.03.2024'!I38)*100</f>
        <v>0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(N38/'01.03.2024'!N38)*100</f>
        <v>#VALUE!</v>
      </c>
      <c r="P38" s="20"/>
      <c r="Q38" s="20"/>
      <c r="R38" s="20">
        <f t="shared" si="3"/>
        <v>0</v>
      </c>
      <c r="S38" s="22" t="e">
        <f>(R38/'01.03.2024'!R38)*100</f>
        <v>#DIV/0!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(W38/'01.03.2024'!W38)*100</f>
        <v>100</v>
      </c>
      <c r="Y38" s="40">
        <v>55</v>
      </c>
      <c r="Z38" s="42">
        <v>110</v>
      </c>
      <c r="AA38" s="40">
        <f t="shared" ref="AA38:AA46" si="5">(Y38+Z38)/2</f>
        <v>82.5</v>
      </c>
      <c r="AB38" s="41">
        <f>(AA38/'01.03.2024'!AA38)*100</f>
        <v>103.125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>
        <v>270</v>
      </c>
      <c r="D39" s="14">
        <v>270</v>
      </c>
      <c r="E39" s="14">
        <f t="shared" si="0"/>
        <v>270</v>
      </c>
      <c r="F39" s="19">
        <f>(E39/'01.03.2024'!E39)*100</f>
        <v>87.096774193548384</v>
      </c>
      <c r="G39" s="20">
        <v>290</v>
      </c>
      <c r="H39" s="20">
        <v>290</v>
      </c>
      <c r="I39" s="20">
        <f t="shared" si="1"/>
        <v>290</v>
      </c>
      <c r="J39" s="32">
        <f>(I39/'01.03.2024'!I39)*100</f>
        <v>72.5</v>
      </c>
      <c r="K39" s="33">
        <v>100</v>
      </c>
      <c r="L39" s="20"/>
      <c r="M39" s="20"/>
      <c r="N39" s="20">
        <f>(L39+M39)/2</f>
        <v>0</v>
      </c>
      <c r="O39" s="32" t="e">
        <f>(N39/'01.03.2024'!N39)*100</f>
        <v>#DIV/0!</v>
      </c>
      <c r="P39" s="20"/>
      <c r="Q39" s="20"/>
      <c r="R39" s="20">
        <f t="shared" si="3"/>
        <v>0</v>
      </c>
      <c r="S39" s="22" t="e">
        <f>(R39/'01.03.2024'!R39)*100</f>
        <v>#DIV/0!</v>
      </c>
      <c r="T39" s="39">
        <v>100</v>
      </c>
      <c r="U39" s="42">
        <v>250</v>
      </c>
      <c r="V39" s="40">
        <v>250</v>
      </c>
      <c r="W39" s="40">
        <v>320</v>
      </c>
      <c r="X39" s="41">
        <f>(W39/'01.03.2024'!W39)*100</f>
        <v>100</v>
      </c>
      <c r="Y39" s="42">
        <v>195</v>
      </c>
      <c r="Z39" s="42">
        <v>395</v>
      </c>
      <c r="AA39" s="40">
        <f t="shared" si="5"/>
        <v>295</v>
      </c>
      <c r="AB39" s="41">
        <f>(AA39/'01.03.2024'!AA39)*100</f>
        <v>120.40816326530613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>
        <v>327</v>
      </c>
      <c r="D40" s="14">
        <v>327</v>
      </c>
      <c r="E40" s="14">
        <f t="shared" si="0"/>
        <v>327</v>
      </c>
      <c r="F40" s="19">
        <f>(E40/'01.03.2024'!E40)*100</f>
        <v>100.61538461538461</v>
      </c>
      <c r="G40" s="20">
        <v>373</v>
      </c>
      <c r="H40" s="20">
        <v>373</v>
      </c>
      <c r="I40" s="20">
        <f t="shared" si="1"/>
        <v>373</v>
      </c>
      <c r="J40" s="32" t="e">
        <f>(I40/'01.03.2024'!I40)*100</f>
        <v>#DIV/0!</v>
      </c>
      <c r="K40" s="33">
        <v>100</v>
      </c>
      <c r="L40" s="20"/>
      <c r="M40" s="20"/>
      <c r="N40" s="20">
        <f>(L40+M40)/2</f>
        <v>0</v>
      </c>
      <c r="O40" s="32" t="e">
        <f>(N40/'01.03.2024'!N40)*100</f>
        <v>#DIV/0!</v>
      </c>
      <c r="P40" s="20"/>
      <c r="Q40" s="20"/>
      <c r="R40" s="20">
        <f t="shared" si="3"/>
        <v>0</v>
      </c>
      <c r="S40" s="22" t="e">
        <f>(R40/'01.03.2024'!R40)*100</f>
        <v>#DIV/0!</v>
      </c>
      <c r="T40" s="39">
        <v>100</v>
      </c>
      <c r="U40" s="42">
        <v>250</v>
      </c>
      <c r="V40" s="40">
        <v>250</v>
      </c>
      <c r="W40" s="40">
        <f t="shared" si="4"/>
        <v>250</v>
      </c>
      <c r="X40" s="41">
        <f>(W40/'01.03.2024'!W40)*100</f>
        <v>62.5</v>
      </c>
      <c r="Y40" s="42">
        <v>375</v>
      </c>
      <c r="Z40" s="42">
        <v>545</v>
      </c>
      <c r="AA40" s="40">
        <f t="shared" si="5"/>
        <v>460</v>
      </c>
      <c r="AB40" s="41">
        <f>(AA40/'01.03.2024'!AA40)*100</f>
        <v>102.22222222222221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(E41/'01.03.2024'!E41)*100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(N41/'01.03.2024'!N41)*100</f>
        <v>#VALUE!</v>
      </c>
      <c r="P41" s="20"/>
      <c r="Q41" s="20"/>
      <c r="R41" s="20">
        <f t="shared" si="3"/>
        <v>0</v>
      </c>
      <c r="S41" s="22" t="e">
        <f>(R41/'01.02.2024'!R41)*100</f>
        <v>#DIV/0!</v>
      </c>
      <c r="T41" s="39">
        <v>50</v>
      </c>
      <c r="U41" s="42">
        <v>450</v>
      </c>
      <c r="V41" s="40">
        <v>450</v>
      </c>
      <c r="W41" s="40">
        <f t="shared" si="4"/>
        <v>450</v>
      </c>
      <c r="X41" s="41">
        <f>(W41/'01.03.2024'!W41)*100</f>
        <v>128.57142857142858</v>
      </c>
      <c r="Y41" s="42">
        <v>475</v>
      </c>
      <c r="Z41" s="42">
        <v>575</v>
      </c>
      <c r="AA41" s="40">
        <f t="shared" si="5"/>
        <v>525</v>
      </c>
      <c r="AB41" s="41">
        <f>(AA41/'01.03.2024'!AA41)*100</f>
        <v>144.82758620689654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 t="e">
        <f>(E42/'01.03.2024'!E42)*100</f>
        <v>#DIV/0!</v>
      </c>
      <c r="G42" s="20">
        <v>244</v>
      </c>
      <c r="H42" s="20">
        <v>244</v>
      </c>
      <c r="I42" s="20">
        <f t="shared" si="1"/>
        <v>244</v>
      </c>
      <c r="J42" s="32">
        <f>(I42/'01.03.2024'!I42)*100</f>
        <v>100.08203445447089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(N42/'01.03.2024'!N42)*100</f>
        <v>100</v>
      </c>
      <c r="P42" s="20">
        <v>225</v>
      </c>
      <c r="Q42" s="20">
        <v>244</v>
      </c>
      <c r="R42" s="20">
        <f t="shared" si="3"/>
        <v>234.5</v>
      </c>
      <c r="S42" s="22">
        <f>(R42/'01.03.2024'!R42)*100</f>
        <v>102.62582056892779</v>
      </c>
      <c r="T42" s="39">
        <v>100</v>
      </c>
      <c r="U42" s="42">
        <v>140</v>
      </c>
      <c r="V42" s="40">
        <v>180</v>
      </c>
      <c r="W42" s="40">
        <f t="shared" si="4"/>
        <v>160</v>
      </c>
      <c r="X42" s="41">
        <f>(W42/'01.03.2024'!W42)*100</f>
        <v>88.888888888888886</v>
      </c>
      <c r="Y42" s="42">
        <v>165</v>
      </c>
      <c r="Z42" s="42">
        <v>225</v>
      </c>
      <c r="AA42" s="40">
        <f t="shared" si="5"/>
        <v>195</v>
      </c>
      <c r="AB42" s="41">
        <f>(AA42/'01.03.2024'!AA42)*100</f>
        <v>121.875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(E43/'01.03.2024'!E43)*100</f>
        <v>#VALUE!</v>
      </c>
      <c r="G43" s="20">
        <v>210</v>
      </c>
      <c r="H43" s="20">
        <v>210</v>
      </c>
      <c r="I43" s="20">
        <f t="shared" si="1"/>
        <v>210</v>
      </c>
      <c r="J43" s="32">
        <f>(I43/'01.03.2024'!I43)*100</f>
        <v>95.890410958904098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(N43/'01.03.2024'!N43)*100</f>
        <v>100</v>
      </c>
      <c r="P43" s="20"/>
      <c r="Q43" s="20"/>
      <c r="R43" s="20">
        <f t="shared" si="3"/>
        <v>0</v>
      </c>
      <c r="S43" s="22">
        <f>(R43/'01.02.2024'!R43)*100</f>
        <v>0</v>
      </c>
      <c r="T43" s="39">
        <v>100</v>
      </c>
      <c r="U43" s="42">
        <v>150</v>
      </c>
      <c r="V43" s="40">
        <v>150</v>
      </c>
      <c r="W43" s="40">
        <f t="shared" si="4"/>
        <v>150</v>
      </c>
      <c r="X43" s="41">
        <f>(W43/'01.03.2024'!W43)*100</f>
        <v>78.94736842105263</v>
      </c>
      <c r="Y43" s="42">
        <v>198</v>
      </c>
      <c r="Z43" s="42">
        <v>198</v>
      </c>
      <c r="AA43" s="40">
        <f t="shared" si="5"/>
        <v>198</v>
      </c>
      <c r="AB43" s="41">
        <f>(AA43/'01.03.2024'!AA43)*100</f>
        <v>88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(E44/'01.03.2024'!E44)*100</f>
        <v>#VALUE!</v>
      </c>
      <c r="G44" s="20" t="s">
        <v>34</v>
      </c>
      <c r="H44" s="20" t="s">
        <v>34</v>
      </c>
      <c r="I44" s="20" t="s">
        <v>20</v>
      </c>
      <c r="J44" s="32" t="e">
        <f>(I44/'01.02.2024'!I44)*100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(N44/'01.03.2024'!N44)*100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(R44/'01.02.2024'!R44)*100</f>
        <v>#VALUE!</v>
      </c>
      <c r="T44" s="39">
        <v>0</v>
      </c>
      <c r="U44" s="42">
        <v>350</v>
      </c>
      <c r="V44" s="40">
        <v>400</v>
      </c>
      <c r="W44" s="40">
        <f t="shared" si="4"/>
        <v>375</v>
      </c>
      <c r="X44" s="41">
        <f>(W44/'01.03.2024'!W44)*100</f>
        <v>104.16666666666667</v>
      </c>
      <c r="Y44" s="42">
        <v>345</v>
      </c>
      <c r="Z44" s="42">
        <v>595</v>
      </c>
      <c r="AA44" s="40">
        <f t="shared" si="5"/>
        <v>470</v>
      </c>
      <c r="AB44" s="41">
        <f>(AA44/'01.03.2024'!AA44)*100</f>
        <v>100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/>
      <c r="D45" s="14"/>
      <c r="E45" s="14"/>
      <c r="F45" s="19" t="e">
        <f>(E45/'01.03.2024'!E45)*100</f>
        <v>#DIV/0!</v>
      </c>
      <c r="G45" s="20">
        <v>248</v>
      </c>
      <c r="H45" s="20">
        <v>248</v>
      </c>
      <c r="I45" s="20">
        <f t="shared" si="1"/>
        <v>248</v>
      </c>
      <c r="J45" s="32">
        <f>(I45/'01.03.2024'!I45)*100</f>
        <v>100</v>
      </c>
      <c r="K45" s="33">
        <v>50</v>
      </c>
      <c r="L45" s="20"/>
      <c r="M45" s="20"/>
      <c r="N45" s="20">
        <f t="shared" si="2"/>
        <v>0</v>
      </c>
      <c r="O45" s="32" t="e">
        <f>(N45/'01.03.2024'!N45)*100</f>
        <v>#DIV/0!</v>
      </c>
      <c r="P45" s="20">
        <v>248</v>
      </c>
      <c r="Q45" s="20">
        <v>248</v>
      </c>
      <c r="R45" s="20">
        <f t="shared" si="3"/>
        <v>248</v>
      </c>
      <c r="S45" s="22">
        <f>(R45/'01.03.2024'!R45)*100</f>
        <v>100</v>
      </c>
      <c r="T45" s="39">
        <v>100</v>
      </c>
      <c r="U45" s="42">
        <v>180</v>
      </c>
      <c r="V45" s="40">
        <v>180</v>
      </c>
      <c r="W45" s="40">
        <f t="shared" si="4"/>
        <v>180</v>
      </c>
      <c r="X45" s="41">
        <f>(W45/'01.03.2024'!W45)*100</f>
        <v>100</v>
      </c>
      <c r="Y45" s="42">
        <v>195</v>
      </c>
      <c r="Z45" s="42">
        <v>245</v>
      </c>
      <c r="AA45" s="40">
        <f t="shared" si="5"/>
        <v>220</v>
      </c>
      <c r="AB45" s="41">
        <f>(AA45/'01.03.2024'!AA45)*100</f>
        <v>118.91891891891892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(E46/'01.03.2024'!E46)*100</f>
        <v>#DIV/0!</v>
      </c>
      <c r="G46" s="20">
        <v>244</v>
      </c>
      <c r="H46" s="20">
        <v>244</v>
      </c>
      <c r="I46" s="20">
        <f t="shared" si="1"/>
        <v>244</v>
      </c>
      <c r="J46" s="32">
        <f>(I46/'01.03.2024'!I46)*100</f>
        <v>98.387096774193552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(N46/'01.03.2024'!N46)*100</f>
        <v>100</v>
      </c>
      <c r="P46" s="20">
        <v>248</v>
      </c>
      <c r="Q46" s="20">
        <v>248</v>
      </c>
      <c r="R46" s="20">
        <f t="shared" si="3"/>
        <v>248</v>
      </c>
      <c r="S46" s="22">
        <f>(R46/'01.03.2024'!R46)*100</f>
        <v>100</v>
      </c>
      <c r="T46" s="39">
        <v>100</v>
      </c>
      <c r="U46" s="42">
        <v>260</v>
      </c>
      <c r="V46" s="40">
        <v>260</v>
      </c>
      <c r="W46" s="40">
        <f t="shared" si="4"/>
        <v>260</v>
      </c>
      <c r="X46" s="41">
        <f>(W46/'01.03.2024'!W46)*100</f>
        <v>100</v>
      </c>
      <c r="Y46" s="42">
        <v>198</v>
      </c>
      <c r="Z46" s="42">
        <v>295</v>
      </c>
      <c r="AA46" s="40">
        <f t="shared" si="5"/>
        <v>246.5</v>
      </c>
      <c r="AB46" s="41">
        <f>(AA46/'01.03.2024'!AA46)*100</f>
        <v>86.491228070175438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130</v>
      </c>
      <c r="D47" s="14">
        <v>140</v>
      </c>
      <c r="E47" s="14">
        <f t="shared" si="0"/>
        <v>135</v>
      </c>
      <c r="F47" s="19">
        <f>(E47/'01.03.2024'!E47)*100</f>
        <v>91.21621621621621</v>
      </c>
      <c r="G47" s="20">
        <v>126</v>
      </c>
      <c r="H47" s="20">
        <v>126</v>
      </c>
      <c r="I47" s="20">
        <v>126</v>
      </c>
      <c r="J47" s="32">
        <f>(I47/'01.03.2024'!I47)*100</f>
        <v>96.18320610687023</v>
      </c>
      <c r="K47" s="33">
        <v>100</v>
      </c>
      <c r="L47" s="20">
        <v>149</v>
      </c>
      <c r="M47" s="20">
        <v>149</v>
      </c>
      <c r="N47" s="20">
        <f t="shared" si="2"/>
        <v>149</v>
      </c>
      <c r="O47" s="32">
        <f>(N47/'01.03.2024'!N47)*100</f>
        <v>100</v>
      </c>
      <c r="P47" s="20">
        <v>126</v>
      </c>
      <c r="Q47" s="20">
        <v>126</v>
      </c>
      <c r="R47" s="20">
        <f t="shared" si="3"/>
        <v>126</v>
      </c>
      <c r="S47" s="22">
        <f>(R47/'01.03.2024'!R47)*100</f>
        <v>87.5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Y5:AB5"/>
    <mergeCell ref="A4:A6"/>
    <mergeCell ref="B4:B6"/>
    <mergeCell ref="C5:F5"/>
    <mergeCell ref="G5:J5"/>
    <mergeCell ref="L5:O5"/>
    <mergeCell ref="P5:S5"/>
    <mergeCell ref="U5:X5"/>
    <mergeCell ref="A2:Z2"/>
    <mergeCell ref="A3:Z3"/>
    <mergeCell ref="C4:K4"/>
    <mergeCell ref="L4:T4"/>
    <mergeCell ref="U4:AC4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A25" workbookViewId="0">
      <selection activeCell="T12" sqref="T12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37"/>
      <c r="AB2" s="37"/>
    </row>
    <row r="3" spans="1:32" ht="15.6">
      <c r="A3" s="131" t="s">
        <v>65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3"/>
      <c r="AB3" s="3"/>
    </row>
    <row r="4" spans="1:32" ht="15" customHeigh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5" t="s">
        <v>7</v>
      </c>
      <c r="V4" s="137"/>
      <c r="W4" s="137"/>
      <c r="X4" s="137"/>
      <c r="Y4" s="137"/>
      <c r="Z4" s="137"/>
      <c r="AA4" s="137"/>
      <c r="AB4" s="137"/>
      <c r="AC4" s="138"/>
    </row>
    <row r="5" spans="1:32" ht="45" customHeight="1">
      <c r="A5" s="143"/>
      <c r="B5" s="143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29"/>
      <c r="L5" s="145" t="s">
        <v>10</v>
      </c>
      <c r="M5" s="146"/>
      <c r="N5" s="146"/>
      <c r="O5" s="147"/>
      <c r="P5" s="145" t="s">
        <v>11</v>
      </c>
      <c r="Q5" s="146"/>
      <c r="R5" s="146"/>
      <c r="S5" s="147"/>
      <c r="T5" s="29"/>
      <c r="U5" s="145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</row>
    <row r="6" spans="1:32" ht="68.25" customHeight="1">
      <c r="A6" s="144"/>
      <c r="B6" s="144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67</v>
      </c>
      <c r="E8" s="14">
        <f>(C8+D8)/2</f>
        <v>60</v>
      </c>
      <c r="F8" s="19">
        <f>(E8/'01.04.2024'!E8)*100</f>
        <v>100</v>
      </c>
      <c r="G8" s="20">
        <v>54</v>
      </c>
      <c r="H8" s="20">
        <v>52</v>
      </c>
      <c r="I8" s="20">
        <v>62.75</v>
      </c>
      <c r="J8" s="32">
        <f>(I8/'01.04.2024'!I8)*100</f>
        <v>103.71900826446281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(N8/'01.04.2024'!N8)*100</f>
        <v>100</v>
      </c>
      <c r="P8" s="20">
        <v>56.5</v>
      </c>
      <c r="Q8" s="20">
        <v>58</v>
      </c>
      <c r="R8" s="20">
        <f>(P8+Q8)/2</f>
        <v>57.25</v>
      </c>
      <c r="S8" s="22">
        <f>(R8/'01.04.2024'!R8)*100</f>
        <v>98.706896551724128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110</v>
      </c>
      <c r="D9" s="14">
        <v>116</v>
      </c>
      <c r="E9" s="14">
        <f t="shared" ref="E9:E47" si="0">(C9+D9)/2</f>
        <v>113</v>
      </c>
      <c r="F9" s="19">
        <f>(E9/'01.04.2024'!E9)*100</f>
        <v>102.72727272727273</v>
      </c>
      <c r="G9" s="20">
        <v>128.1</v>
      </c>
      <c r="H9" s="22">
        <v>128.1</v>
      </c>
      <c r="I9" s="20">
        <f t="shared" ref="I9:I46" si="1">(G9+H9)/2</f>
        <v>128.1</v>
      </c>
      <c r="J9" s="32">
        <f>(I9/'01.04.2024'!I9)*100</f>
        <v>100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(N9/'01.04.2024'!N9)*100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(R9/'01.04.2024'!R9)*100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(E10/'01.04.2024'!E10)*100</f>
        <v>100</v>
      </c>
      <c r="G10" s="20">
        <v>129.75</v>
      </c>
      <c r="H10" s="20">
        <v>129.75</v>
      </c>
      <c r="I10" s="20">
        <v>129.75</v>
      </c>
      <c r="J10" s="32">
        <f>(I10/'01.04.2024'!I10)*100</f>
        <v>196.59090909090909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(N10/'01.04.2024'!N10)*100</f>
        <v>100</v>
      </c>
      <c r="P10" s="20">
        <v>85</v>
      </c>
      <c r="Q10" s="20">
        <v>85</v>
      </c>
      <c r="R10" s="20">
        <f t="shared" si="3"/>
        <v>85</v>
      </c>
      <c r="S10" s="22">
        <f>(R10/'01.04.2024'!R10)*100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(E11/'01.04.2024'!E11)*100</f>
        <v>100</v>
      </c>
      <c r="G11" s="20">
        <v>57</v>
      </c>
      <c r="H11" s="20">
        <v>57</v>
      </c>
      <c r="I11" s="20">
        <v>57</v>
      </c>
      <c r="J11" s="32">
        <f>(I11/'01.04.2024'!I11)*100</f>
        <v>116.32653061224489</v>
      </c>
      <c r="K11" s="33">
        <v>100</v>
      </c>
      <c r="L11" s="20">
        <v>85</v>
      </c>
      <c r="M11" s="20">
        <v>85</v>
      </c>
      <c r="N11" s="20">
        <f t="shared" si="2"/>
        <v>85</v>
      </c>
      <c r="O11" s="32">
        <f>(N11/'01.04.2024'!N11)*100</f>
        <v>100</v>
      </c>
      <c r="P11" s="20">
        <v>80</v>
      </c>
      <c r="Q11" s="20">
        <v>80</v>
      </c>
      <c r="R11" s="20">
        <f t="shared" si="3"/>
        <v>80</v>
      </c>
      <c r="S11" s="22">
        <f>(R11/'01.04.2024'!R11)*100</f>
        <v>100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125</v>
      </c>
      <c r="D12" s="14">
        <v>132</v>
      </c>
      <c r="E12" s="14">
        <f t="shared" si="0"/>
        <v>128.5</v>
      </c>
      <c r="F12" s="19">
        <f>(E12/'01.04.2024'!E12)*100</f>
        <v>91.459074733096088</v>
      </c>
      <c r="G12" s="20">
        <v>142</v>
      </c>
      <c r="H12" s="20">
        <v>144</v>
      </c>
      <c r="I12" s="20">
        <v>143</v>
      </c>
      <c r="J12" s="32">
        <f>(I12/'01.04.2024'!I12)*100</f>
        <v>103.62318840579709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(N12/'01.04.2024'!N12)*100</f>
        <v>100</v>
      </c>
      <c r="P12" s="20">
        <v>142.5</v>
      </c>
      <c r="Q12" s="20">
        <v>144</v>
      </c>
      <c r="R12" s="20">
        <f t="shared" si="3"/>
        <v>143.25</v>
      </c>
      <c r="S12" s="22">
        <f>(R12/'01.04.2024'!R12)*100</f>
        <v>95.404595404595398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89</v>
      </c>
      <c r="D13" s="14">
        <v>89</v>
      </c>
      <c r="E13" s="14">
        <f t="shared" si="0"/>
        <v>89</v>
      </c>
      <c r="F13" s="19">
        <f>(E13/'01.04.2024'!E13)*100</f>
        <v>100</v>
      </c>
      <c r="G13" s="20">
        <v>85</v>
      </c>
      <c r="H13" s="20">
        <v>85</v>
      </c>
      <c r="I13" s="20">
        <f t="shared" si="1"/>
        <v>85</v>
      </c>
      <c r="J13" s="32">
        <f>(I13/'01.04.2024'!I13)*100</f>
        <v>104.93827160493827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(N13/'01.04.2024'!N13)*100</f>
        <v>100</v>
      </c>
      <c r="P13" s="20">
        <v>89</v>
      </c>
      <c r="Q13" s="20">
        <v>89</v>
      </c>
      <c r="R13" s="20">
        <f t="shared" si="3"/>
        <v>89</v>
      </c>
      <c r="S13" s="22">
        <f>(R13/'01.04.2024'!R13)*100</f>
        <v>100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35</v>
      </c>
      <c r="D14" s="14">
        <v>42</v>
      </c>
      <c r="E14" s="14">
        <f t="shared" si="0"/>
        <v>38.5</v>
      </c>
      <c r="F14" s="19">
        <f>(E14/'01.04.2024'!E14)*100</f>
        <v>160.41666666666669</v>
      </c>
      <c r="G14" s="20">
        <v>25</v>
      </c>
      <c r="H14" s="20">
        <v>25</v>
      </c>
      <c r="I14" s="20">
        <f t="shared" si="1"/>
        <v>25</v>
      </c>
      <c r="J14" s="32">
        <f>(I14/'01.04.2024'!I14)*100</f>
        <v>98.814229249011859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(N14/'01.04.2024'!N14)*100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(R14/'01.04.2024'!R14)*100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650</v>
      </c>
      <c r="D15" s="21">
        <v>1577.8</v>
      </c>
      <c r="E15" s="21">
        <f t="shared" si="0"/>
        <v>1113.9000000000001</v>
      </c>
      <c r="F15" s="19">
        <f>(E15/'01.04.2024'!E15)*100</f>
        <v>100</v>
      </c>
      <c r="G15" s="20">
        <v>520</v>
      </c>
      <c r="H15" s="22">
        <v>1422.2</v>
      </c>
      <c r="I15" s="22">
        <f t="shared" si="1"/>
        <v>971.1</v>
      </c>
      <c r="J15" s="32">
        <f>(I15/'01.04.2024'!I15)*100</f>
        <v>100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(N15/'01.04.2024'!N15)*100</f>
        <v>100</v>
      </c>
      <c r="P15" s="20">
        <v>570</v>
      </c>
      <c r="Q15" s="20">
        <v>1080</v>
      </c>
      <c r="R15" s="20">
        <f t="shared" si="3"/>
        <v>825</v>
      </c>
      <c r="S15" s="22">
        <f>(R15/'01.04.2024'!R15)*100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v>83</v>
      </c>
      <c r="F16" s="19">
        <f>(E16/'01.04.2024'!E16)*100</f>
        <v>100</v>
      </c>
      <c r="G16" s="20">
        <v>85</v>
      </c>
      <c r="H16" s="20">
        <v>85</v>
      </c>
      <c r="I16" s="20">
        <f t="shared" si="1"/>
        <v>85</v>
      </c>
      <c r="J16" s="32">
        <f>(I16/'01.04.2024'!I16)*100</f>
        <v>100.59171597633136</v>
      </c>
      <c r="K16" s="33">
        <v>100</v>
      </c>
      <c r="L16" s="34"/>
      <c r="M16" s="34"/>
      <c r="N16" s="20">
        <f t="shared" si="2"/>
        <v>0</v>
      </c>
      <c r="O16" s="32" t="e">
        <f>(N16/'01.04.2024'!N16)*100</f>
        <v>#DIV/0!</v>
      </c>
      <c r="P16" s="20">
        <v>102</v>
      </c>
      <c r="Q16" s="20">
        <v>102</v>
      </c>
      <c r="R16" s="20">
        <f t="shared" si="3"/>
        <v>102</v>
      </c>
      <c r="S16" s="22">
        <f>(R16/'01.04.2024'!R16)*100</f>
        <v>115.90909090909092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423</v>
      </c>
      <c r="D17" s="14">
        <v>473</v>
      </c>
      <c r="E17" s="14">
        <f t="shared" si="0"/>
        <v>448</v>
      </c>
      <c r="F17" s="19">
        <f>(E17/'01.04.2024'!E17)*100</f>
        <v>100</v>
      </c>
      <c r="G17" s="20">
        <v>480</v>
      </c>
      <c r="H17" s="20">
        <v>510.7</v>
      </c>
      <c r="I17" s="20">
        <f t="shared" si="1"/>
        <v>495.35</v>
      </c>
      <c r="J17" s="32">
        <f>(I17/'01.04.2024'!I17)*100</f>
        <v>105.31519081535028</v>
      </c>
      <c r="K17" s="33">
        <v>100</v>
      </c>
      <c r="L17" s="20"/>
      <c r="M17" s="20"/>
      <c r="N17" s="20"/>
      <c r="O17" s="32" t="e">
        <f>(N17/'01.04.2024'!N17)*100</f>
        <v>#DIV/0!</v>
      </c>
      <c r="P17" s="20">
        <v>477</v>
      </c>
      <c r="Q17" s="20">
        <v>536</v>
      </c>
      <c r="R17" s="20">
        <f t="shared" si="3"/>
        <v>506.5</v>
      </c>
      <c r="S17" s="22">
        <f>(R17/'01.04.2024'!R17)*100</f>
        <v>100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547.4</v>
      </c>
      <c r="D18" s="14">
        <v>718.2</v>
      </c>
      <c r="E18" s="14">
        <f t="shared" si="0"/>
        <v>632.79999999999995</v>
      </c>
      <c r="F18" s="19">
        <f>(E18/'01.04.2024'!E18)*100</f>
        <v>100.60413354531002</v>
      </c>
      <c r="G18" s="20">
        <v>643</v>
      </c>
      <c r="H18" s="20">
        <v>795</v>
      </c>
      <c r="I18" s="20">
        <f t="shared" si="1"/>
        <v>719</v>
      </c>
      <c r="J18" s="32">
        <f>(I18/'01.04.2024'!I18)*100</f>
        <v>100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(N18/'01.04.2024'!N18)*100</f>
        <v>100</v>
      </c>
      <c r="P18" s="20">
        <v>511.4</v>
      </c>
      <c r="Q18" s="20">
        <v>555</v>
      </c>
      <c r="R18" s="20">
        <f t="shared" si="3"/>
        <v>533.20000000000005</v>
      </c>
      <c r="S18" s="22">
        <f>(R18/'01.04.2024'!R18)*100</f>
        <v>78.51568252098366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(E19/'01.04.2024'!E19)*100</f>
        <v>#DIV/0!</v>
      </c>
      <c r="G19" s="22"/>
      <c r="H19" s="22"/>
      <c r="I19" s="22">
        <f t="shared" si="1"/>
        <v>0</v>
      </c>
      <c r="J19" s="32" t="e">
        <f>(I19/'01.04.2024'!I19)*100</f>
        <v>#DIV/0!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(N19/'01.04.2024'!N19)*100</f>
        <v>#VALUE!</v>
      </c>
      <c r="P19" s="20"/>
      <c r="Q19" s="20"/>
      <c r="R19" s="20">
        <f t="shared" si="3"/>
        <v>0</v>
      </c>
      <c r="S19" s="22" t="e">
        <f>(R19/'01.04.2024'!R19)*100</f>
        <v>#DIV/0!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(E20/'01.04.2024'!E20)*100</f>
        <v>#VALUE!</v>
      </c>
      <c r="G20" s="20" t="s">
        <v>20</v>
      </c>
      <c r="H20" s="20" t="s">
        <v>20</v>
      </c>
      <c r="I20" s="20" t="s">
        <v>20</v>
      </c>
      <c r="J20" s="32" t="e">
        <f>(I20/'01.04.2024'!I20)*100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(N20/'01.04.2024'!N20)*100</f>
        <v>#VALUE!</v>
      </c>
      <c r="P20" s="20" t="s">
        <v>20</v>
      </c>
      <c r="Q20" s="20" t="s">
        <v>20</v>
      </c>
      <c r="R20" s="20" t="s">
        <v>20</v>
      </c>
      <c r="S20" s="22" t="e">
        <f>(R20/'01.04.2024'!R20)*100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(E21/'01.04.2024'!E21)*100</f>
        <v>#DIV/0!</v>
      </c>
      <c r="G21" s="20" t="s">
        <v>34</v>
      </c>
      <c r="H21" s="20" t="s">
        <v>34</v>
      </c>
      <c r="I21" s="20" t="s">
        <v>20</v>
      </c>
      <c r="J21" s="32" t="e">
        <f>(I21/'01.04.2024'!I21)*100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(N21/'01.04.2024'!N21)*100</f>
        <v>#VALUE!</v>
      </c>
      <c r="P21" s="20" t="s">
        <v>20</v>
      </c>
      <c r="Q21" s="20" t="s">
        <v>20</v>
      </c>
      <c r="R21" s="20" t="s">
        <v>20</v>
      </c>
      <c r="S21" s="22" t="e">
        <f>(R21/'01.04.2024'!R21)*100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>
        <v>260</v>
      </c>
      <c r="D22" s="14">
        <v>260</v>
      </c>
      <c r="E22" s="14">
        <f t="shared" si="0"/>
        <v>260</v>
      </c>
      <c r="F22" s="19">
        <f>(E22/'01.04.2024'!E22)*100</f>
        <v>100</v>
      </c>
      <c r="G22" s="62">
        <v>329</v>
      </c>
      <c r="H22" s="62">
        <v>329</v>
      </c>
      <c r="I22" s="20">
        <f>(G22+H22)/2</f>
        <v>329</v>
      </c>
      <c r="J22" s="32">
        <f>(I22/'01.04.2024'!I22)*100</f>
        <v>100</v>
      </c>
      <c r="K22" s="33">
        <v>0</v>
      </c>
      <c r="L22" s="20"/>
      <c r="M22" s="20"/>
      <c r="N22" s="20"/>
      <c r="O22" s="32" t="e">
        <f>(N22/'01.04.2024'!N22)*100</f>
        <v>#DIV/0!</v>
      </c>
      <c r="P22" s="20">
        <v>353</v>
      </c>
      <c r="Q22" s="20">
        <v>353</v>
      </c>
      <c r="R22" s="20">
        <f t="shared" si="3"/>
        <v>353</v>
      </c>
      <c r="S22" s="22">
        <f>(R22/'01.04.2024'!R22)*100</f>
        <v>100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199</v>
      </c>
      <c r="D23" s="25">
        <v>260</v>
      </c>
      <c r="E23" s="14">
        <f t="shared" si="0"/>
        <v>229.5</v>
      </c>
      <c r="F23" s="19">
        <f>(E23/'01.04.2024'!E23)*100</f>
        <v>73.91304347826086</v>
      </c>
      <c r="G23" s="63">
        <v>145.9</v>
      </c>
      <c r="H23" s="63">
        <v>249</v>
      </c>
      <c r="I23" s="20">
        <f t="shared" si="1"/>
        <v>197.45</v>
      </c>
      <c r="J23" s="32">
        <f>(I23/'01.04.2024'!I23)*100</f>
        <v>92.051282051282044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(N23/'01.04.2024'!N23)*100</f>
        <v>100</v>
      </c>
      <c r="P23" s="20">
        <v>166</v>
      </c>
      <c r="Q23" s="20">
        <v>249</v>
      </c>
      <c r="R23" s="20">
        <f t="shared" si="3"/>
        <v>207.5</v>
      </c>
      <c r="S23" s="22">
        <f>(R23/'01.04.2024'!R23)*100</f>
        <v>108.35509138381201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(E24/'01.04.2024'!E24)*100</f>
        <v>#DIV/0!</v>
      </c>
      <c r="G24" s="20">
        <v>423</v>
      </c>
      <c r="H24" s="20">
        <v>423</v>
      </c>
      <c r="I24" s="20">
        <f t="shared" si="1"/>
        <v>423</v>
      </c>
      <c r="J24" s="32">
        <f>(I24/'01.04.2024'!I24)*100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(N24/'01.04.2024'!N24)*100</f>
        <v>#DIV/0!</v>
      </c>
      <c r="P24" s="20"/>
      <c r="Q24" s="20"/>
      <c r="R24" s="20">
        <f t="shared" si="3"/>
        <v>0</v>
      </c>
      <c r="S24" s="22" t="e">
        <f>(R24/'01.04.2024'!R24)*100</f>
        <v>#DIV/0!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(E25/'01.04.2024'!E25)*100</f>
        <v>#VALUE!</v>
      </c>
      <c r="G25" s="20"/>
      <c r="H25" s="20"/>
      <c r="I25" s="20">
        <f t="shared" si="1"/>
        <v>0</v>
      </c>
      <c r="J25" s="32" t="e">
        <f>(I25/'01.04.2024'!I25)*100</f>
        <v>#DIV/0!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(N25/'01.04.2024'!N25)*100</f>
        <v>#DIV/0!</v>
      </c>
      <c r="P25" s="20"/>
      <c r="Q25" s="20"/>
      <c r="R25" s="20">
        <f t="shared" si="3"/>
        <v>0</v>
      </c>
      <c r="S25" s="22" t="e">
        <f>(R25/'01.04.2024'!R25)*100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232.7</v>
      </c>
      <c r="E26" s="14">
        <f t="shared" si="0"/>
        <v>174.2</v>
      </c>
      <c r="F26" s="19">
        <f>(E26/'01.04.2024'!E26)*100</f>
        <v>92.931448386236326</v>
      </c>
      <c r="G26" s="20">
        <v>201.25</v>
      </c>
      <c r="H26" s="20">
        <v>201.25</v>
      </c>
      <c r="I26" s="20">
        <f t="shared" si="1"/>
        <v>201.25</v>
      </c>
      <c r="J26" s="32">
        <f>(I26/'01.04.2024'!I26)*100</f>
        <v>89.167035888347371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(N26/'01.04.2024'!N26)*100</f>
        <v>100</v>
      </c>
      <c r="P26" s="20">
        <v>231</v>
      </c>
      <c r="Q26" s="20">
        <v>263.2</v>
      </c>
      <c r="R26" s="20">
        <f t="shared" si="3"/>
        <v>247.1</v>
      </c>
      <c r="S26" s="22">
        <f>(R26/'01.04.2024'!R26)*100</f>
        <v>100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76</v>
      </c>
      <c r="D27" s="14">
        <v>82</v>
      </c>
      <c r="E27" s="14">
        <f t="shared" si="0"/>
        <v>79</v>
      </c>
      <c r="F27" s="19">
        <f>(E27/'01.04.2024'!E27)*100</f>
        <v>98.75</v>
      </c>
      <c r="G27" s="20">
        <v>76</v>
      </c>
      <c r="H27" s="20">
        <v>78</v>
      </c>
      <c r="I27" s="20">
        <f t="shared" si="1"/>
        <v>77</v>
      </c>
      <c r="J27" s="32">
        <f>(I27/'01.04.2024'!I27)*100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(N27/'01.04.2024'!N27)*100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(R27/'01.04.2024'!R27)*100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(E28/'01.04.2024'!E28)*100</f>
        <v>100</v>
      </c>
      <c r="G28" s="20">
        <v>65</v>
      </c>
      <c r="H28" s="20">
        <v>65</v>
      </c>
      <c r="I28" s="20">
        <f t="shared" si="1"/>
        <v>65</v>
      </c>
      <c r="J28" s="32">
        <f>(I28/'01.04.2024'!I28)*100</f>
        <v>92.857142857142861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(N28/'01.04.2024'!N28)*100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(R28/'01.04.2024'!R28)*100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102</v>
      </c>
      <c r="D29" s="14">
        <v>116.1</v>
      </c>
      <c r="E29" s="14">
        <f t="shared" si="0"/>
        <v>109.05</v>
      </c>
      <c r="F29" s="19">
        <f>(E29/'01.04.2024'!E29)*100</f>
        <v>100.73903002309467</v>
      </c>
      <c r="G29" s="20">
        <v>93</v>
      </c>
      <c r="H29" s="20">
        <v>114</v>
      </c>
      <c r="I29" s="20">
        <f t="shared" si="1"/>
        <v>103.5</v>
      </c>
      <c r="J29" s="32">
        <f>(I29/'01.04.2024'!I29)*100</f>
        <v>96.503496503496507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(N29/'01.04.2024'!N29)*100</f>
        <v>100</v>
      </c>
      <c r="P29" s="20">
        <v>99</v>
      </c>
      <c r="Q29" s="20">
        <v>110.7</v>
      </c>
      <c r="R29" s="20">
        <f t="shared" si="3"/>
        <v>104.85</v>
      </c>
      <c r="S29" s="22">
        <f>(R29/'01.04.2024'!R29)*100</f>
        <v>100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457.5</v>
      </c>
      <c r="E30" s="14">
        <f t="shared" si="0"/>
        <v>457.5</v>
      </c>
      <c r="F30" s="19">
        <f>(E30/'01.04.2024'!E30)*100</f>
        <v>100</v>
      </c>
      <c r="G30" s="20">
        <v>490</v>
      </c>
      <c r="H30" s="20">
        <v>496.9</v>
      </c>
      <c r="I30" s="20">
        <f t="shared" si="1"/>
        <v>493.45</v>
      </c>
      <c r="J30" s="32">
        <f>(I30/'01.04.2024'!I30)*100</f>
        <v>115.42690058479532</v>
      </c>
      <c r="K30" s="33">
        <v>100</v>
      </c>
      <c r="L30" s="20"/>
      <c r="M30" s="20"/>
      <c r="N30" s="20">
        <f t="shared" si="2"/>
        <v>0</v>
      </c>
      <c r="O30" s="32" t="e">
        <f>(N30/'01.04.2024'!N30)*100</f>
        <v>#DIV/0!</v>
      </c>
      <c r="P30" s="20">
        <v>447.5</v>
      </c>
      <c r="Q30" s="20">
        <v>447.5</v>
      </c>
      <c r="R30" s="20">
        <f t="shared" si="3"/>
        <v>447.5</v>
      </c>
      <c r="S30" s="22">
        <f>(R30/'01.04.2024'!R30)*100</f>
        <v>93.229166666666657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1135.3</v>
      </c>
      <c r="D31" s="21">
        <v>1550</v>
      </c>
      <c r="E31" s="64">
        <f t="shared" si="0"/>
        <v>1342.65</v>
      </c>
      <c r="F31" s="19">
        <f>(E31/'01.04.2024'!E31)*100</f>
        <v>91.893094244062695</v>
      </c>
      <c r="G31" s="36">
        <v>1055.5999999999999</v>
      </c>
      <c r="H31" s="22">
        <v>1511.1</v>
      </c>
      <c r="I31" s="22">
        <f t="shared" si="1"/>
        <v>1283.3499999999999</v>
      </c>
      <c r="J31" s="32">
        <f>(I31/'01.04.2024'!I31)*100</f>
        <v>84.928198001455897</v>
      </c>
      <c r="K31" s="33">
        <v>100</v>
      </c>
      <c r="L31" s="20">
        <v>500</v>
      </c>
      <c r="M31" s="20">
        <v>500</v>
      </c>
      <c r="N31" s="20">
        <v>500</v>
      </c>
      <c r="O31" s="32">
        <f>(N31/'01.04.2024'!N31)*100</f>
        <v>100</v>
      </c>
      <c r="P31" s="36">
        <v>905.5</v>
      </c>
      <c r="Q31" s="36">
        <v>1311.1</v>
      </c>
      <c r="R31" s="20">
        <f t="shared" si="3"/>
        <v>1108.3</v>
      </c>
      <c r="S31" s="22">
        <f>(R31/'01.04.2024'!R31)*100</f>
        <v>84.532072305697497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137.80000000000001</v>
      </c>
      <c r="D32" s="14">
        <v>137.80000000000001</v>
      </c>
      <c r="E32" s="14">
        <f t="shared" si="0"/>
        <v>137.80000000000001</v>
      </c>
      <c r="F32" s="19">
        <f>(E32/'01.04.2024'!E32)*100</f>
        <v>127.59259259259261</v>
      </c>
      <c r="G32" s="20">
        <v>110</v>
      </c>
      <c r="H32" s="20">
        <v>110</v>
      </c>
      <c r="I32" s="20">
        <f t="shared" si="1"/>
        <v>110</v>
      </c>
      <c r="J32" s="32">
        <f>(I32/'01.04.2024'!I32)*100</f>
        <v>109.12698412698414</v>
      </c>
      <c r="K32" s="33">
        <v>100</v>
      </c>
      <c r="L32" s="20"/>
      <c r="M32" s="20"/>
      <c r="N32" s="20" t="s">
        <v>34</v>
      </c>
      <c r="O32" s="32" t="e">
        <f>(N32/'01.04.2024'!N32)*100</f>
        <v>#VALUE!</v>
      </c>
      <c r="P32" s="20">
        <v>110</v>
      </c>
      <c r="Q32" s="20">
        <v>110</v>
      </c>
      <c r="R32" s="20">
        <f t="shared" si="3"/>
        <v>110</v>
      </c>
      <c r="S32" s="22">
        <f>(R32/'01.04.2024'!R32)*100</f>
        <v>103.77358490566037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363.3</v>
      </c>
      <c r="D33" s="14">
        <v>363.3</v>
      </c>
      <c r="E33" s="14">
        <f t="shared" si="0"/>
        <v>363.3</v>
      </c>
      <c r="F33" s="19">
        <f>(E33/'01.04.2024'!E33)*100</f>
        <v>100</v>
      </c>
      <c r="G33" s="20">
        <v>323.3</v>
      </c>
      <c r="H33" s="20">
        <v>232.3</v>
      </c>
      <c r="I33" s="20">
        <f t="shared" si="1"/>
        <v>277.8</v>
      </c>
      <c r="J33" s="32">
        <f>(I33/'01.04.2024'!I33)*100</f>
        <v>77.880571909167372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(N33/'01.04.2024'!N33)*100</f>
        <v>#DIV/0!</v>
      </c>
      <c r="P33" s="20">
        <v>296.7</v>
      </c>
      <c r="Q33" s="20">
        <v>296.7</v>
      </c>
      <c r="R33" s="20">
        <f t="shared" si="3"/>
        <v>296.7</v>
      </c>
      <c r="S33" s="22">
        <f>(R33/'01.04.2024'!R33)*100</f>
        <v>105.96428571428571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574</v>
      </c>
      <c r="D34" s="14">
        <v>990</v>
      </c>
      <c r="E34" s="14">
        <f t="shared" si="0"/>
        <v>782</v>
      </c>
      <c r="F34" s="19">
        <f>(E34/'01.04.2024'!E34)*100</f>
        <v>86.504424778761063</v>
      </c>
      <c r="G34" s="22">
        <v>601</v>
      </c>
      <c r="H34" s="22">
        <v>830</v>
      </c>
      <c r="I34" s="22">
        <f t="shared" si="1"/>
        <v>715.5</v>
      </c>
      <c r="J34" s="32">
        <f>(I34/'01.04.2024'!I34)*100</f>
        <v>64.927404718693282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(N34/'01.04.2024'!N34)*100</f>
        <v>100</v>
      </c>
      <c r="P34" s="22">
        <v>703</v>
      </c>
      <c r="Q34" s="20">
        <v>703</v>
      </c>
      <c r="R34" s="20">
        <f t="shared" si="3"/>
        <v>703</v>
      </c>
      <c r="S34" s="22">
        <f>(R34/'01.04.2024'!R34)*100</f>
        <v>100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>
        <f>(E35/'01.04.2024'!E35)*100</f>
        <v>100</v>
      </c>
      <c r="G35" s="20">
        <v>42</v>
      </c>
      <c r="H35" s="20">
        <v>42</v>
      </c>
      <c r="I35" s="20">
        <f t="shared" si="1"/>
        <v>42</v>
      </c>
      <c r="J35" s="32">
        <f>(I35/'01.04.2024'!I35)*100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(N35/'01.04.2024'!N35)*100</f>
        <v>#DIV/0!</v>
      </c>
      <c r="P35" s="20">
        <v>42</v>
      </c>
      <c r="Q35" s="20">
        <v>42</v>
      </c>
      <c r="R35" s="20">
        <f t="shared" si="3"/>
        <v>42</v>
      </c>
      <c r="S35" s="22">
        <f>(R35/'01.04.2024'!R35)*100</f>
        <v>100</v>
      </c>
      <c r="T35" s="39">
        <v>50</v>
      </c>
      <c r="U35" s="40">
        <v>35</v>
      </c>
      <c r="V35" s="40">
        <v>35</v>
      </c>
      <c r="W35" s="40">
        <f>(U35+V35)/2</f>
        <v>35</v>
      </c>
      <c r="X35" s="41">
        <f>(W35/'01.04.2024'!W35)*100</f>
        <v>92.10526315789474</v>
      </c>
      <c r="Y35" s="40">
        <v>35</v>
      </c>
      <c r="Z35" s="42">
        <v>125</v>
      </c>
      <c r="AA35" s="40">
        <f>(Y35+Z35)/2</f>
        <v>80</v>
      </c>
      <c r="AB35" s="41">
        <f>(AA35/'01.04.2024'!AA35)*100</f>
        <v>133.33333333333331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 t="e">
        <f>(E36/'01.04.2024'!E36)*100</f>
        <v>#DIV/0!</v>
      </c>
      <c r="G36" s="20">
        <v>37</v>
      </c>
      <c r="H36" s="20">
        <v>37</v>
      </c>
      <c r="I36" s="20">
        <f t="shared" si="1"/>
        <v>37</v>
      </c>
      <c r="J36" s="32">
        <f>(I36/'01.04.2024'!I36)*100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(N36/'01.04.2024'!N36)*100</f>
        <v>100</v>
      </c>
      <c r="P36" s="20">
        <v>49</v>
      </c>
      <c r="Q36" s="20">
        <v>49</v>
      </c>
      <c r="R36" s="20">
        <f t="shared" si="3"/>
        <v>49</v>
      </c>
      <c r="S36" s="22">
        <f>(R36/'01.04.2024'!R36)*100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(W36/'01.04.2024'!W36)*100</f>
        <v>100</v>
      </c>
      <c r="Y36" s="40">
        <v>35</v>
      </c>
      <c r="Z36" s="40">
        <v>65</v>
      </c>
      <c r="AA36" s="40">
        <v>35</v>
      </c>
      <c r="AB36" s="41">
        <f>(AA36/'01.04.2024'!AA36)*100</f>
        <v>100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(E37/'01.04.2024'!E37)*100</f>
        <v>#DIV/0!</v>
      </c>
      <c r="G37" s="20">
        <v>70</v>
      </c>
      <c r="H37" s="20">
        <v>70</v>
      </c>
      <c r="I37" s="20">
        <f t="shared" si="1"/>
        <v>70</v>
      </c>
      <c r="J37" s="32">
        <f>(I37/'01.04.2024'!I37)*100</f>
        <v>122.80701754385966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(N37/'01.04.2024'!N37)*100</f>
        <v>#DIV/0!</v>
      </c>
      <c r="P37" s="20">
        <v>69</v>
      </c>
      <c r="Q37" s="20">
        <v>69</v>
      </c>
      <c r="R37" s="20">
        <f t="shared" si="3"/>
        <v>69</v>
      </c>
      <c r="S37" s="22">
        <f>(R37/'01.04.2024'!R37)*100</f>
        <v>114.99999999999999</v>
      </c>
      <c r="T37" s="39">
        <v>50</v>
      </c>
      <c r="U37" s="40">
        <v>62</v>
      </c>
      <c r="V37" s="40">
        <v>62</v>
      </c>
      <c r="W37" s="40">
        <f t="shared" si="4"/>
        <v>62</v>
      </c>
      <c r="X37" s="41">
        <f>(W37/'01.04.2024'!W37)*100</f>
        <v>163.15789473684211</v>
      </c>
      <c r="Y37" s="40">
        <v>45</v>
      </c>
      <c r="Z37" s="42">
        <v>95</v>
      </c>
      <c r="AA37" s="40">
        <v>60</v>
      </c>
      <c r="AB37" s="41">
        <f>(AA37/'01.04.2024'!AA37)*100</f>
        <v>100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(E38/'01.04.2024'!E38)*100</f>
        <v>#VALUE!</v>
      </c>
      <c r="G38" s="20">
        <v>128</v>
      </c>
      <c r="H38" s="20">
        <v>128</v>
      </c>
      <c r="I38" s="20">
        <f t="shared" si="1"/>
        <v>128</v>
      </c>
      <c r="J38" s="32" t="e">
        <f>(I38/'01.04.2024'!I38)*100</f>
        <v>#DIV/0!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(N38/'01.04.2024'!N38)*100</f>
        <v>#VALUE!</v>
      </c>
      <c r="P38" s="20">
        <v>69</v>
      </c>
      <c r="Q38" s="20">
        <v>69</v>
      </c>
      <c r="R38" s="20">
        <f t="shared" si="3"/>
        <v>69</v>
      </c>
      <c r="S38" s="22" t="e">
        <f>(R38/'01.04.2024'!R38)*100</f>
        <v>#DIV/0!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(W38/'01.04.2024'!W38)*100</f>
        <v>100</v>
      </c>
      <c r="Y38" s="40">
        <v>55</v>
      </c>
      <c r="Z38" s="42">
        <v>98</v>
      </c>
      <c r="AA38" s="40">
        <f t="shared" ref="AA38:AA46" si="5">(Y38+Z38)/2</f>
        <v>76.5</v>
      </c>
      <c r="AB38" s="41">
        <f>(AA38/'01.04.2024'!AA38)*100</f>
        <v>92.72727272727272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>
        <v>213</v>
      </c>
      <c r="D39" s="14">
        <v>213</v>
      </c>
      <c r="E39" s="14">
        <f t="shared" si="0"/>
        <v>213</v>
      </c>
      <c r="F39" s="19">
        <f>(E39/'01.04.2024'!E39)*100</f>
        <v>78.888888888888886</v>
      </c>
      <c r="G39" s="20">
        <v>215</v>
      </c>
      <c r="H39" s="20">
        <v>215</v>
      </c>
      <c r="I39" s="20">
        <f t="shared" si="1"/>
        <v>215</v>
      </c>
      <c r="J39" s="32">
        <f>(I39/'01.04.2024'!I39)*100</f>
        <v>74.137931034482762</v>
      </c>
      <c r="K39" s="33">
        <v>100</v>
      </c>
      <c r="L39" s="20"/>
      <c r="M39" s="20"/>
      <c r="N39" s="20">
        <f>(L39+M39)/2</f>
        <v>0</v>
      </c>
      <c r="O39" s="32" t="e">
        <f>(N39/'01.04.2024'!N39)*100</f>
        <v>#DIV/0!</v>
      </c>
      <c r="P39" s="20">
        <v>188</v>
      </c>
      <c r="Q39" s="20">
        <v>188</v>
      </c>
      <c r="R39" s="20">
        <f t="shared" si="3"/>
        <v>188</v>
      </c>
      <c r="S39" s="22" t="e">
        <f>(R39/'01.04.2024'!R39)*100</f>
        <v>#DIV/0!</v>
      </c>
      <c r="T39" s="39">
        <v>100</v>
      </c>
      <c r="U39" s="42">
        <v>240</v>
      </c>
      <c r="V39" s="40">
        <v>240</v>
      </c>
      <c r="W39" s="40">
        <v>320</v>
      </c>
      <c r="X39" s="41">
        <f>(W39/'01.04.2024'!W39)*100</f>
        <v>100</v>
      </c>
      <c r="Y39" s="42">
        <v>195</v>
      </c>
      <c r="Z39" s="42">
        <v>375</v>
      </c>
      <c r="AA39" s="40">
        <f t="shared" si="5"/>
        <v>285</v>
      </c>
      <c r="AB39" s="41">
        <f>(AA39/'01.04.2024'!AA39)*100</f>
        <v>96.610169491525426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>
        <f>(E40/'01.04.2024'!E40)*100</f>
        <v>0</v>
      </c>
      <c r="G40" s="20">
        <v>300</v>
      </c>
      <c r="H40" s="20">
        <v>300</v>
      </c>
      <c r="I40" s="20">
        <f t="shared" si="1"/>
        <v>300</v>
      </c>
      <c r="J40" s="32">
        <f>(I40/'01.04.2024'!I40)*100</f>
        <v>80.428954423592486</v>
      </c>
      <c r="K40" s="33">
        <v>100</v>
      </c>
      <c r="L40" s="20"/>
      <c r="M40" s="20"/>
      <c r="N40" s="20">
        <f>(L40+M40)/2</f>
        <v>0</v>
      </c>
      <c r="O40" s="32" t="e">
        <f>(N40/'01.04.2024'!N40)*100</f>
        <v>#DIV/0!</v>
      </c>
      <c r="P40" s="20"/>
      <c r="Q40" s="20"/>
      <c r="R40" s="20">
        <f t="shared" si="3"/>
        <v>0</v>
      </c>
      <c r="S40" s="22" t="e">
        <f>(R40/'01.04.2024'!R40)*100</f>
        <v>#DIV/0!</v>
      </c>
      <c r="T40" s="39">
        <v>100</v>
      </c>
      <c r="U40" s="42">
        <v>290</v>
      </c>
      <c r="V40" s="40">
        <v>450</v>
      </c>
      <c r="W40" s="40">
        <f t="shared" si="4"/>
        <v>370</v>
      </c>
      <c r="X40" s="41">
        <f>(W40/'01.04.2024'!W40)*100</f>
        <v>148</v>
      </c>
      <c r="Y40" s="42">
        <v>275</v>
      </c>
      <c r="Z40" s="42">
        <v>595</v>
      </c>
      <c r="AA40" s="40">
        <f t="shared" si="5"/>
        <v>435</v>
      </c>
      <c r="AB40" s="41">
        <f>(AA40/'01.04.2024'!AA40)*100</f>
        <v>94.565217391304344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(E41/'01.04.2024'!E41)*100</f>
        <v>#VALUE!</v>
      </c>
      <c r="G41" s="20" t="s">
        <v>34</v>
      </c>
      <c r="H41" s="20" t="s">
        <v>34</v>
      </c>
      <c r="I41" s="20" t="s">
        <v>20</v>
      </c>
      <c r="J41" s="32" t="e">
        <f>(I41/'01.04.2024'!I41)*100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(N41/'01.04.2024'!N41)*100</f>
        <v>#VALUE!</v>
      </c>
      <c r="P41" s="20"/>
      <c r="Q41" s="20"/>
      <c r="R41" s="20">
        <f t="shared" si="3"/>
        <v>0</v>
      </c>
      <c r="S41" s="22" t="e">
        <f>(R41/'01.04.2024'!R41)*100</f>
        <v>#DIV/0!</v>
      </c>
      <c r="T41" s="39">
        <v>50</v>
      </c>
      <c r="U41" s="42">
        <v>390</v>
      </c>
      <c r="V41" s="40">
        <v>390</v>
      </c>
      <c r="W41" s="40">
        <f t="shared" si="4"/>
        <v>390</v>
      </c>
      <c r="X41" s="41">
        <f>(W41/'01.04.2024'!W41)*100</f>
        <v>86.666666666666671</v>
      </c>
      <c r="Y41" s="42">
        <v>345</v>
      </c>
      <c r="Z41" s="42">
        <v>395</v>
      </c>
      <c r="AA41" s="40">
        <f t="shared" si="5"/>
        <v>370</v>
      </c>
      <c r="AB41" s="41">
        <f>(AA41/'01.04.2024'!AA41)*100</f>
        <v>70.476190476190482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 t="e">
        <f>(E42/'01.04.2024'!E42)*100</f>
        <v>#DIV/0!</v>
      </c>
      <c r="G42" s="20">
        <v>188</v>
      </c>
      <c r="H42" s="20">
        <v>244</v>
      </c>
      <c r="I42" s="20">
        <f t="shared" si="1"/>
        <v>216</v>
      </c>
      <c r="J42" s="32">
        <f>(I42/'01.04.2024'!I42)*100</f>
        <v>88.52459016393442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(N42/'01.04.2024'!N42)*100</f>
        <v>100</v>
      </c>
      <c r="P42" s="20">
        <v>225</v>
      </c>
      <c r="Q42" s="20">
        <v>225</v>
      </c>
      <c r="R42" s="20">
        <f t="shared" si="3"/>
        <v>225</v>
      </c>
      <c r="S42" s="22">
        <f>(R42/'01.04.2024'!R42)*100</f>
        <v>95.948827292110877</v>
      </c>
      <c r="T42" s="39">
        <v>100</v>
      </c>
      <c r="U42" s="42">
        <v>90</v>
      </c>
      <c r="V42" s="40">
        <v>190</v>
      </c>
      <c r="W42" s="40">
        <f t="shared" si="4"/>
        <v>140</v>
      </c>
      <c r="X42" s="41">
        <f>(W42/'01.04.2024'!W42)*100</f>
        <v>87.5</v>
      </c>
      <c r="Y42" s="42">
        <v>185</v>
      </c>
      <c r="Z42" s="42">
        <v>275</v>
      </c>
      <c r="AA42" s="40">
        <f t="shared" si="5"/>
        <v>230</v>
      </c>
      <c r="AB42" s="41">
        <f>(AA42/'01.04.2024'!AA42)*100</f>
        <v>117.94871794871796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(E43/'01.04.2024'!E43)*100</f>
        <v>#VALUE!</v>
      </c>
      <c r="G43" s="20">
        <v>210</v>
      </c>
      <c r="H43" s="20">
        <v>210</v>
      </c>
      <c r="I43" s="20">
        <f t="shared" si="1"/>
        <v>210</v>
      </c>
      <c r="J43" s="32">
        <f>(I43/'01.04.2024'!I43)*100</f>
        <v>100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(N43/'01.04.2024'!N43)*100</f>
        <v>100</v>
      </c>
      <c r="P43" s="20">
        <v>216</v>
      </c>
      <c r="Q43" s="20">
        <v>216</v>
      </c>
      <c r="R43" s="20">
        <f t="shared" si="3"/>
        <v>216</v>
      </c>
      <c r="S43" s="22" t="e">
        <f>(R43/'01.04.2024'!R43)*100</f>
        <v>#DIV/0!</v>
      </c>
      <c r="T43" s="39">
        <v>100</v>
      </c>
      <c r="U43" s="42">
        <v>180</v>
      </c>
      <c r="V43" s="40">
        <v>180</v>
      </c>
      <c r="W43" s="40">
        <f t="shared" si="4"/>
        <v>180</v>
      </c>
      <c r="X43" s="41">
        <f>(W43/'01.04.2024'!W43)*100</f>
        <v>120</v>
      </c>
      <c r="Y43" s="42">
        <v>198</v>
      </c>
      <c r="Z43" s="42">
        <v>198</v>
      </c>
      <c r="AA43" s="40">
        <f t="shared" si="5"/>
        <v>198</v>
      </c>
      <c r="AB43" s="41">
        <f>(AA43/'01.04.2024'!AA43)*100</f>
        <v>100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(E44/'01.04.2024'!E44)*100</f>
        <v>#VALUE!</v>
      </c>
      <c r="G44" s="20" t="s">
        <v>34</v>
      </c>
      <c r="H44" s="20" t="s">
        <v>34</v>
      </c>
      <c r="I44" s="20" t="s">
        <v>20</v>
      </c>
      <c r="J44" s="32" t="e">
        <f>(I44/'01.04.2024'!I44)*100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(N44/'01.04.2024'!N44)*100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(R44/'01.04.2024'!R44)*100</f>
        <v>#VALUE!</v>
      </c>
      <c r="T44" s="39">
        <v>0</v>
      </c>
      <c r="U44" s="42">
        <v>550</v>
      </c>
      <c r="V44" s="40">
        <v>550</v>
      </c>
      <c r="W44" s="40">
        <f t="shared" si="4"/>
        <v>550</v>
      </c>
      <c r="X44" s="41">
        <f>(W44/'01.04.2024'!W44)*100</f>
        <v>146.66666666666666</v>
      </c>
      <c r="Y44" s="42">
        <v>595</v>
      </c>
      <c r="Z44" s="42">
        <v>675</v>
      </c>
      <c r="AA44" s="40">
        <f t="shared" si="5"/>
        <v>635</v>
      </c>
      <c r="AB44" s="41">
        <f>(AA44/'01.04.2024'!AA44)*100</f>
        <v>135.10638297872339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/>
      <c r="D45" s="14"/>
      <c r="E45" s="14"/>
      <c r="F45" s="19" t="e">
        <f>(E45/'01.04.2024'!E45)*100</f>
        <v>#DIV/0!</v>
      </c>
      <c r="G45" s="20">
        <v>248</v>
      </c>
      <c r="H45" s="20">
        <v>248</v>
      </c>
      <c r="I45" s="20">
        <f t="shared" si="1"/>
        <v>248</v>
      </c>
      <c r="J45" s="32">
        <f>(I45/'01.04.2024'!I45)*100</f>
        <v>100</v>
      </c>
      <c r="K45" s="33">
        <v>50</v>
      </c>
      <c r="L45" s="20"/>
      <c r="M45" s="20"/>
      <c r="N45" s="20">
        <f t="shared" si="2"/>
        <v>0</v>
      </c>
      <c r="O45" s="32" t="e">
        <f>(N45/'01.04.2024'!N45)*100</f>
        <v>#DIV/0!</v>
      </c>
      <c r="P45" s="20">
        <v>248</v>
      </c>
      <c r="Q45" s="20">
        <v>248</v>
      </c>
      <c r="R45" s="20">
        <f t="shared" si="3"/>
        <v>248</v>
      </c>
      <c r="S45" s="22">
        <f>(R45/'01.04.2024'!R45)*100</f>
        <v>100</v>
      </c>
      <c r="T45" s="39">
        <v>100</v>
      </c>
      <c r="U45" s="42">
        <v>180</v>
      </c>
      <c r="V45" s="40">
        <v>180</v>
      </c>
      <c r="W45" s="40">
        <f t="shared" si="4"/>
        <v>180</v>
      </c>
      <c r="X45" s="41">
        <f>(W45/'01.04.2024'!W45)*100</f>
        <v>100</v>
      </c>
      <c r="Y45" s="42">
        <v>195</v>
      </c>
      <c r="Z45" s="42">
        <v>295</v>
      </c>
      <c r="AA45" s="40">
        <f t="shared" si="5"/>
        <v>245</v>
      </c>
      <c r="AB45" s="41">
        <f>(AA45/'01.04.2024'!AA45)*100</f>
        <v>111.36363636363636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(E46/'01.04.2024'!E46)*100</f>
        <v>#DIV/0!</v>
      </c>
      <c r="G46" s="20">
        <v>252</v>
      </c>
      <c r="H46" s="20">
        <v>252</v>
      </c>
      <c r="I46" s="20">
        <f t="shared" si="1"/>
        <v>252</v>
      </c>
      <c r="J46" s="32">
        <f>(I46/'01.04.2024'!I46)*100</f>
        <v>103.27868852459017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(N46/'01.04.2024'!N46)*100</f>
        <v>100</v>
      </c>
      <c r="P46" s="20">
        <v>244</v>
      </c>
      <c r="Q46" s="20">
        <v>244</v>
      </c>
      <c r="R46" s="20">
        <f t="shared" si="3"/>
        <v>244</v>
      </c>
      <c r="S46" s="22">
        <f>(R46/'01.04.2024'!R46)*100</f>
        <v>98.387096774193552</v>
      </c>
      <c r="T46" s="39">
        <v>100</v>
      </c>
      <c r="U46" s="42">
        <v>230</v>
      </c>
      <c r="V46" s="40">
        <v>260</v>
      </c>
      <c r="W46" s="40">
        <f t="shared" si="4"/>
        <v>245</v>
      </c>
      <c r="X46" s="41">
        <f>(W46/'01.04.2024'!W46)*100</f>
        <v>94.230769230769226</v>
      </c>
      <c r="Y46" s="42">
        <v>275</v>
      </c>
      <c r="Z46" s="42">
        <v>375</v>
      </c>
      <c r="AA46" s="40">
        <f t="shared" si="5"/>
        <v>325</v>
      </c>
      <c r="AB46" s="41">
        <f>(AA46/'01.04.2024'!AA46)*100</f>
        <v>131.84584178498986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140</v>
      </c>
      <c r="D47" s="14">
        <v>150</v>
      </c>
      <c r="E47" s="14">
        <f t="shared" si="0"/>
        <v>145</v>
      </c>
      <c r="F47" s="19">
        <f>(E47/'01.04.2024'!E47)*100</f>
        <v>107.40740740740742</v>
      </c>
      <c r="G47" s="20">
        <v>132</v>
      </c>
      <c r="H47" s="20">
        <v>132</v>
      </c>
      <c r="I47" s="20">
        <v>132</v>
      </c>
      <c r="J47" s="32">
        <f>(I47/'01.04.2024'!I47)*100</f>
        <v>104.76190476190477</v>
      </c>
      <c r="K47" s="33">
        <v>100</v>
      </c>
      <c r="L47" s="20">
        <v>149</v>
      </c>
      <c r="M47" s="20">
        <v>149</v>
      </c>
      <c r="N47" s="20">
        <f t="shared" si="2"/>
        <v>149</v>
      </c>
      <c r="O47" s="32">
        <f>(N47/'01.04.2024'!N47)*100</f>
        <v>100</v>
      </c>
      <c r="P47" s="20">
        <v>140</v>
      </c>
      <c r="Q47" s="20">
        <v>140</v>
      </c>
      <c r="R47" s="20">
        <f t="shared" si="3"/>
        <v>140</v>
      </c>
      <c r="S47" s="22">
        <f>(R47/'01.04.2024'!R47)*100</f>
        <v>111.11111111111111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Y5:AB5"/>
    <mergeCell ref="A4:A6"/>
    <mergeCell ref="B4:B6"/>
    <mergeCell ref="C5:F5"/>
    <mergeCell ref="G5:J5"/>
    <mergeCell ref="L5:O5"/>
    <mergeCell ref="P5:S5"/>
    <mergeCell ref="U5:X5"/>
    <mergeCell ref="A2:Z2"/>
    <mergeCell ref="A3:Z3"/>
    <mergeCell ref="C4:K4"/>
    <mergeCell ref="L4:T4"/>
    <mergeCell ref="U4:AC4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workbookViewId="0">
      <selection activeCell="E8" sqref="E8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37"/>
      <c r="AB2" s="37"/>
    </row>
    <row r="3" spans="1:32" ht="15.6">
      <c r="A3" s="131" t="s">
        <v>66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3"/>
      <c r="AB3" s="3"/>
    </row>
    <row r="4" spans="1:32" ht="15" customHeigh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5" t="s">
        <v>7</v>
      </c>
      <c r="V4" s="137"/>
      <c r="W4" s="137"/>
      <c r="X4" s="137"/>
      <c r="Y4" s="137"/>
      <c r="Z4" s="137"/>
      <c r="AA4" s="137"/>
      <c r="AB4" s="137"/>
      <c r="AC4" s="138"/>
    </row>
    <row r="5" spans="1:32" ht="45" customHeight="1">
      <c r="A5" s="143"/>
      <c r="B5" s="143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29"/>
      <c r="L5" s="145" t="s">
        <v>10</v>
      </c>
      <c r="M5" s="146"/>
      <c r="N5" s="146"/>
      <c r="O5" s="147"/>
      <c r="P5" s="145" t="s">
        <v>11</v>
      </c>
      <c r="Q5" s="146"/>
      <c r="R5" s="146"/>
      <c r="S5" s="147"/>
      <c r="T5" s="29"/>
      <c r="U5" s="145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</row>
    <row r="6" spans="1:32" ht="68.25" customHeight="1">
      <c r="A6" s="144"/>
      <c r="B6" s="144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67</v>
      </c>
      <c r="E8" s="14">
        <f>(C8+D8)/2</f>
        <v>60</v>
      </c>
      <c r="F8" s="19">
        <f>(E8/'01.05.2024'!E8)*100</f>
        <v>100</v>
      </c>
      <c r="G8" s="20">
        <v>54</v>
      </c>
      <c r="H8" s="20">
        <v>52</v>
      </c>
      <c r="I8" s="20">
        <f>(G8+H8)/2</f>
        <v>53</v>
      </c>
      <c r="J8" s="32">
        <f>(I8/'01.05.2024'!I8)*100</f>
        <v>84.462151394422307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(N8/'01.05.2024'!N8)*100</f>
        <v>100</v>
      </c>
      <c r="P8" s="20">
        <v>56.5</v>
      </c>
      <c r="Q8" s="20">
        <v>58</v>
      </c>
      <c r="R8" s="20">
        <f>(P8+Q8)/2</f>
        <v>57.25</v>
      </c>
      <c r="S8" s="22">
        <f>(R8/'01.05.2024'!R8)*100</f>
        <v>100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110</v>
      </c>
      <c r="D9" s="14">
        <v>116</v>
      </c>
      <c r="E9" s="14">
        <f t="shared" ref="E9:E47" si="0">(C9+D9)/2</f>
        <v>113</v>
      </c>
      <c r="F9" s="19">
        <f>(E9/'01.05.2024'!E9)*100</f>
        <v>100</v>
      </c>
      <c r="G9" s="20">
        <v>128.1</v>
      </c>
      <c r="H9" s="22">
        <v>128.1</v>
      </c>
      <c r="I9" s="20">
        <f t="shared" ref="I9:I47" si="1">(G9+H9)/2</f>
        <v>128.1</v>
      </c>
      <c r="J9" s="32">
        <f>(I9/'01.05.2024'!I9)*100</f>
        <v>100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(N9/'01.05.2024'!N9)*100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(R9/'01.05.2024'!R9)*100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(E10/'01.05.2024'!E10)*100</f>
        <v>100</v>
      </c>
      <c r="G10" s="20">
        <v>97.5</v>
      </c>
      <c r="H10" s="20">
        <v>129.75</v>
      </c>
      <c r="I10" s="20">
        <f t="shared" si="1"/>
        <v>113.625</v>
      </c>
      <c r="J10" s="32">
        <f>(I10/'01.05.2024'!I10)*100</f>
        <v>87.572254335260112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(N10/'01.05.2024'!N10)*100</f>
        <v>100</v>
      </c>
      <c r="P10" s="20">
        <v>85</v>
      </c>
      <c r="Q10" s="20">
        <v>85</v>
      </c>
      <c r="R10" s="20">
        <f t="shared" si="3"/>
        <v>85</v>
      </c>
      <c r="S10" s="22">
        <f>(R10/'01.05.2024'!R10)*100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(E11/'01.05.2024'!E11)*100</f>
        <v>100</v>
      </c>
      <c r="G11" s="20">
        <v>57</v>
      </c>
      <c r="H11" s="20">
        <v>57</v>
      </c>
      <c r="I11" s="20">
        <f t="shared" si="1"/>
        <v>57</v>
      </c>
      <c r="J11" s="32">
        <f>(I11/'01.05.2024'!I11)*100</f>
        <v>100</v>
      </c>
      <c r="K11" s="33">
        <v>100</v>
      </c>
      <c r="L11" s="20">
        <v>85</v>
      </c>
      <c r="M11" s="20">
        <v>85</v>
      </c>
      <c r="N11" s="20">
        <f t="shared" si="2"/>
        <v>85</v>
      </c>
      <c r="O11" s="32">
        <f>(N11/'01.05.2024'!N11)*100</f>
        <v>100</v>
      </c>
      <c r="P11" s="20">
        <v>80</v>
      </c>
      <c r="Q11" s="20">
        <v>80</v>
      </c>
      <c r="R11" s="20">
        <f t="shared" si="3"/>
        <v>80</v>
      </c>
      <c r="S11" s="22">
        <f>(R11/'01.05.2024'!R11)*100</f>
        <v>100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125</v>
      </c>
      <c r="D12" s="14">
        <v>132</v>
      </c>
      <c r="E12" s="14">
        <f t="shared" si="0"/>
        <v>128.5</v>
      </c>
      <c r="F12" s="19">
        <f>(E12/'01.05.2024'!E12)*100</f>
        <v>100</v>
      </c>
      <c r="G12" s="20">
        <v>142</v>
      </c>
      <c r="H12" s="20">
        <v>144</v>
      </c>
      <c r="I12" s="20">
        <f t="shared" si="1"/>
        <v>143</v>
      </c>
      <c r="J12" s="32">
        <f>(I12/'01.05.2024'!I12)*100</f>
        <v>100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(N12/'01.05.2024'!N12)*100</f>
        <v>100</v>
      </c>
      <c r="P12" s="20">
        <v>142.5</v>
      </c>
      <c r="Q12" s="20">
        <v>144</v>
      </c>
      <c r="R12" s="20">
        <f t="shared" si="3"/>
        <v>143.25</v>
      </c>
      <c r="S12" s="22">
        <f>(R12/'01.05.2024'!R12)*100</f>
        <v>100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89</v>
      </c>
      <c r="D13" s="14">
        <v>89</v>
      </c>
      <c r="E13" s="14">
        <f t="shared" si="0"/>
        <v>89</v>
      </c>
      <c r="F13" s="19">
        <f>(E13/'01.05.2024'!E13)*100</f>
        <v>100</v>
      </c>
      <c r="G13" s="20">
        <v>85</v>
      </c>
      <c r="H13" s="20">
        <v>85</v>
      </c>
      <c r="I13" s="20">
        <f t="shared" si="1"/>
        <v>85</v>
      </c>
      <c r="J13" s="32">
        <f>(I13/'01.05.2024'!I13)*100</f>
        <v>100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(N13/'01.05.2024'!N13)*100</f>
        <v>100</v>
      </c>
      <c r="P13" s="20">
        <v>91</v>
      </c>
      <c r="Q13" s="20">
        <v>91</v>
      </c>
      <c r="R13" s="20">
        <f t="shared" si="3"/>
        <v>91</v>
      </c>
      <c r="S13" s="22">
        <f>(R13/'01.05.2024'!R13)*100</f>
        <v>102.24719101123596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35</v>
      </c>
      <c r="D14" s="14">
        <v>42</v>
      </c>
      <c r="E14" s="14">
        <f t="shared" si="0"/>
        <v>38.5</v>
      </c>
      <c r="F14" s="19">
        <f>(E14/'01.05.2024'!E14)*100</f>
        <v>100</v>
      </c>
      <c r="G14" s="20">
        <v>25</v>
      </c>
      <c r="H14" s="20">
        <v>25</v>
      </c>
      <c r="I14" s="20">
        <f t="shared" si="1"/>
        <v>25</v>
      </c>
      <c r="J14" s="32">
        <f>(I14/'01.05.2024'!I14)*100</f>
        <v>100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(N14/'01.05.2024'!N14)*100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(R14/'01.05.2024'!R14)*100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650</v>
      </c>
      <c r="D15" s="21">
        <v>1577.8</v>
      </c>
      <c r="E15" s="21">
        <f t="shared" si="0"/>
        <v>1113.9000000000001</v>
      </c>
      <c r="F15" s="19">
        <f>(E15/'01.05.2024'!E15)*100</f>
        <v>100</v>
      </c>
      <c r="G15" s="20">
        <v>520</v>
      </c>
      <c r="H15" s="22">
        <v>1422.2</v>
      </c>
      <c r="I15" s="22">
        <f t="shared" si="1"/>
        <v>971.1</v>
      </c>
      <c r="J15" s="32">
        <f>(I15/'01.05.2024'!I15)*100</f>
        <v>100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(N15/'01.05.2024'!N15)*100</f>
        <v>100</v>
      </c>
      <c r="P15" s="20">
        <v>570</v>
      </c>
      <c r="Q15" s="20">
        <v>1080</v>
      </c>
      <c r="R15" s="20">
        <f t="shared" si="3"/>
        <v>825</v>
      </c>
      <c r="S15" s="22">
        <f>(R15/'01.05.2024'!R15)*100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f t="shared" si="0"/>
        <v>83</v>
      </c>
      <c r="F16" s="19">
        <f>(E16/'01.05.2024'!E16)*100</f>
        <v>100</v>
      </c>
      <c r="G16" s="20">
        <v>85</v>
      </c>
      <c r="H16" s="20">
        <v>85</v>
      </c>
      <c r="I16" s="20">
        <f t="shared" si="1"/>
        <v>85</v>
      </c>
      <c r="J16" s="32">
        <f>(I16/'01.05.2024'!I16)*100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(N16/'01.05.2024'!N16)*100</f>
        <v>#DIV/0!</v>
      </c>
      <c r="P16" s="20">
        <v>102</v>
      </c>
      <c r="Q16" s="20">
        <v>102</v>
      </c>
      <c r="R16" s="20">
        <f t="shared" si="3"/>
        <v>102</v>
      </c>
      <c r="S16" s="22">
        <f>(R16/'01.05.2024'!R16)*100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423</v>
      </c>
      <c r="D17" s="14">
        <v>473</v>
      </c>
      <c r="E17" s="14">
        <f t="shared" si="0"/>
        <v>448</v>
      </c>
      <c r="F17" s="19">
        <f>(E17/'01.05.2024'!E17)*100</f>
        <v>100</v>
      </c>
      <c r="G17" s="20">
        <v>480</v>
      </c>
      <c r="H17" s="20">
        <v>510.7</v>
      </c>
      <c r="I17" s="20">
        <f t="shared" si="1"/>
        <v>495.35</v>
      </c>
      <c r="J17" s="32">
        <f>(I17/'01.05.2024'!I17)*100</f>
        <v>100</v>
      </c>
      <c r="K17" s="33">
        <v>100</v>
      </c>
      <c r="L17" s="20"/>
      <c r="M17" s="20"/>
      <c r="N17" s="20"/>
      <c r="O17" s="32" t="e">
        <f>(N17/'01.05.2024'!N17)*100</f>
        <v>#DIV/0!</v>
      </c>
      <c r="P17" s="20">
        <v>477</v>
      </c>
      <c r="Q17" s="20">
        <v>536</v>
      </c>
      <c r="R17" s="20">
        <f t="shared" si="3"/>
        <v>506.5</v>
      </c>
      <c r="S17" s="22">
        <f>(R17/'01.05.2024'!R17)*100</f>
        <v>100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547.4</v>
      </c>
      <c r="D18" s="14">
        <v>718.2</v>
      </c>
      <c r="E18" s="14">
        <f t="shared" si="0"/>
        <v>632.79999999999995</v>
      </c>
      <c r="F18" s="19">
        <f>(E18/'01.05.2024'!E18)*100</f>
        <v>100</v>
      </c>
      <c r="G18" s="20">
        <v>643</v>
      </c>
      <c r="H18" s="20">
        <v>795</v>
      </c>
      <c r="I18" s="20">
        <f t="shared" si="1"/>
        <v>719</v>
      </c>
      <c r="J18" s="32">
        <f>(I18/'01.05.2024'!I18)*100</f>
        <v>100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(N18/'01.05.2024'!N18)*100</f>
        <v>100</v>
      </c>
      <c r="P18" s="20">
        <v>511.4</v>
      </c>
      <c r="Q18" s="20">
        <v>555</v>
      </c>
      <c r="R18" s="20">
        <f t="shared" si="3"/>
        <v>533.20000000000005</v>
      </c>
      <c r="S18" s="22">
        <f>(R18/'01.05.2024'!R18)*100</f>
        <v>100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(E19/'01.05.2024'!E19)*100</f>
        <v>#DIV/0!</v>
      </c>
      <c r="G19" s="22"/>
      <c r="H19" s="22"/>
      <c r="I19" s="22">
        <f t="shared" si="1"/>
        <v>0</v>
      </c>
      <c r="J19" s="32" t="e">
        <f>(I19/'01.05.2024'!I19)*100</f>
        <v>#DIV/0!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(N19/'01.05.2024'!N19)*100</f>
        <v>#VALUE!</v>
      </c>
      <c r="P19" s="20"/>
      <c r="Q19" s="20"/>
      <c r="R19" s="20">
        <f t="shared" si="3"/>
        <v>0</v>
      </c>
      <c r="S19" s="22" t="e">
        <f>(R19/'01.05.2024'!R19)*100</f>
        <v>#DIV/0!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(E20/'01.05.2024'!E20)*100</f>
        <v>#VALUE!</v>
      </c>
      <c r="G20" s="20" t="s">
        <v>20</v>
      </c>
      <c r="H20" s="20" t="s">
        <v>20</v>
      </c>
      <c r="I20" s="20" t="s">
        <v>20</v>
      </c>
      <c r="J20" s="32" t="e">
        <f>(I20/'01.05.2024'!I20)*100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(N20/'01.05.2024'!N20)*100</f>
        <v>#VALUE!</v>
      </c>
      <c r="P20" s="20" t="s">
        <v>20</v>
      </c>
      <c r="Q20" s="20" t="s">
        <v>20</v>
      </c>
      <c r="R20" s="20" t="s">
        <v>20</v>
      </c>
      <c r="S20" s="22" t="e">
        <f>(R20/'01.05.2024'!R20)*100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(E21/'01.05.2024'!E21)*100</f>
        <v>#DIV/0!</v>
      </c>
      <c r="G21" s="20" t="s">
        <v>34</v>
      </c>
      <c r="H21" s="20" t="s">
        <v>34</v>
      </c>
      <c r="I21" s="20" t="s">
        <v>20</v>
      </c>
      <c r="J21" s="32" t="e">
        <f>(I21/'01.05.2024'!I21)*100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(N21/'01.05.2024'!N21)*100</f>
        <v>#VALUE!</v>
      </c>
      <c r="P21" s="20" t="s">
        <v>20</v>
      </c>
      <c r="Q21" s="20" t="s">
        <v>20</v>
      </c>
      <c r="R21" s="20" t="s">
        <v>20</v>
      </c>
      <c r="S21" s="22" t="e">
        <f>(R21/'01.05.2024'!R21)*100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>
        <v>260</v>
      </c>
      <c r="D22" s="14">
        <v>260</v>
      </c>
      <c r="E22" s="14">
        <f t="shared" si="0"/>
        <v>260</v>
      </c>
      <c r="F22" s="19">
        <f>(E22/'01.05.2024'!E22)*100</f>
        <v>100</v>
      </c>
      <c r="G22" s="62">
        <v>329</v>
      </c>
      <c r="H22" s="62">
        <v>329</v>
      </c>
      <c r="I22" s="20">
        <f>(G22+H22)/2</f>
        <v>329</v>
      </c>
      <c r="J22" s="32">
        <f>(I22/'01.05.2024'!I22)*100</f>
        <v>100</v>
      </c>
      <c r="K22" s="33">
        <v>0</v>
      </c>
      <c r="L22" s="20"/>
      <c r="M22" s="20"/>
      <c r="N22" s="20"/>
      <c r="O22" s="32" t="e">
        <f>(N22/'01.05.2024'!N22)*100</f>
        <v>#DIV/0!</v>
      </c>
      <c r="P22" s="20">
        <v>353</v>
      </c>
      <c r="Q22" s="20">
        <v>353</v>
      </c>
      <c r="R22" s="20">
        <f t="shared" si="3"/>
        <v>353</v>
      </c>
      <c r="S22" s="22">
        <f>(R22/'01.05.2024'!R22)*100</f>
        <v>100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199</v>
      </c>
      <c r="D23" s="25">
        <v>260</v>
      </c>
      <c r="E23" s="14">
        <f t="shared" si="0"/>
        <v>229.5</v>
      </c>
      <c r="F23" s="19">
        <f>(E23/'01.05.2024'!E23)*100</f>
        <v>100</v>
      </c>
      <c r="G23" s="63">
        <v>145.9</v>
      </c>
      <c r="H23" s="63">
        <v>249</v>
      </c>
      <c r="I23" s="20">
        <f t="shared" si="1"/>
        <v>197.45</v>
      </c>
      <c r="J23" s="32">
        <f>(I23/'01.05.2024'!I23)*100</f>
        <v>100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(N23/'01.05.2024'!N23)*100</f>
        <v>100</v>
      </c>
      <c r="P23" s="20">
        <v>166</v>
      </c>
      <c r="Q23" s="20">
        <v>249</v>
      </c>
      <c r="R23" s="20">
        <f t="shared" si="3"/>
        <v>207.5</v>
      </c>
      <c r="S23" s="22">
        <f>(R23/'01.05.2024'!R23)*100</f>
        <v>100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(E24/'01.05.2024'!E24)*100</f>
        <v>#DIV/0!</v>
      </c>
      <c r="G24" s="20">
        <v>423</v>
      </c>
      <c r="H24" s="20">
        <v>423</v>
      </c>
      <c r="I24" s="20">
        <f t="shared" si="1"/>
        <v>423</v>
      </c>
      <c r="J24" s="32">
        <f>(I24/'01.05.2024'!I24)*100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(N24/'01.05.2024'!N24)*100</f>
        <v>#DIV/0!</v>
      </c>
      <c r="P24" s="20"/>
      <c r="Q24" s="20"/>
      <c r="R24" s="20">
        <f t="shared" si="3"/>
        <v>0</v>
      </c>
      <c r="S24" s="22" t="e">
        <f>(R24/'01.05.2024'!R24)*100</f>
        <v>#DIV/0!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(E25/'01.05.2024'!E25)*100</f>
        <v>#VALUE!</v>
      </c>
      <c r="G25" s="20"/>
      <c r="H25" s="20"/>
      <c r="I25" s="20">
        <f t="shared" si="1"/>
        <v>0</v>
      </c>
      <c r="J25" s="32" t="e">
        <f>(I25/'01.05.2024'!I25)*100</f>
        <v>#DIV/0!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(N25/'01.05.2024'!N25)*100</f>
        <v>#DIV/0!</v>
      </c>
      <c r="P25" s="20"/>
      <c r="Q25" s="20"/>
      <c r="R25" s="20">
        <f t="shared" si="3"/>
        <v>0</v>
      </c>
      <c r="S25" s="22" t="e">
        <f>(R25/'01.05.2024'!R25)*100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232.7</v>
      </c>
      <c r="E26" s="14">
        <f t="shared" si="0"/>
        <v>174.2</v>
      </c>
      <c r="F26" s="19">
        <f>(E26/'01.05.2024'!E26)*100</f>
        <v>100</v>
      </c>
      <c r="G26" s="20">
        <v>85.9</v>
      </c>
      <c r="H26" s="20">
        <v>201.25</v>
      </c>
      <c r="I26" s="20">
        <f t="shared" si="1"/>
        <v>143.57499999999999</v>
      </c>
      <c r="J26" s="32">
        <f>(I26/'01.05.2024'!I26)*100</f>
        <v>71.341614906832291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(N26/'01.05.2024'!N26)*100</f>
        <v>100</v>
      </c>
      <c r="P26" s="20">
        <v>231</v>
      </c>
      <c r="Q26" s="20">
        <v>263.2</v>
      </c>
      <c r="R26" s="20">
        <f t="shared" si="3"/>
        <v>247.1</v>
      </c>
      <c r="S26" s="22">
        <f>(R26/'01.05.2024'!R26)*100</f>
        <v>100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76</v>
      </c>
      <c r="D27" s="14">
        <v>82</v>
      </c>
      <c r="E27" s="14">
        <f t="shared" si="0"/>
        <v>79</v>
      </c>
      <c r="F27" s="19">
        <f>(E27/'01.05.2024'!E27)*100</f>
        <v>100</v>
      </c>
      <c r="G27" s="20">
        <v>76</v>
      </c>
      <c r="H27" s="20">
        <v>78</v>
      </c>
      <c r="I27" s="20">
        <f t="shared" si="1"/>
        <v>77</v>
      </c>
      <c r="J27" s="32">
        <f>(I27/'01.05.2024'!I27)*100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(N27/'01.05.2024'!N27)*100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(R27/'01.05.2024'!R27)*100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(E28/'01.05.2024'!E28)*100</f>
        <v>100</v>
      </c>
      <c r="G28" s="20">
        <v>65</v>
      </c>
      <c r="H28" s="20">
        <v>65</v>
      </c>
      <c r="I28" s="20">
        <f t="shared" si="1"/>
        <v>65</v>
      </c>
      <c r="J28" s="32">
        <f>(I28/'01.05.2024'!I28)*100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(N28/'01.05.2024'!N28)*100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(R28/'01.05.2024'!R28)*100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102</v>
      </c>
      <c r="D29" s="14">
        <v>116.1</v>
      </c>
      <c r="E29" s="14">
        <f t="shared" si="0"/>
        <v>109.05</v>
      </c>
      <c r="F29" s="19">
        <f>(E29/'01.05.2024'!E29)*100</f>
        <v>100</v>
      </c>
      <c r="G29" s="20">
        <v>93</v>
      </c>
      <c r="H29" s="20">
        <v>114</v>
      </c>
      <c r="I29" s="20">
        <f t="shared" si="1"/>
        <v>103.5</v>
      </c>
      <c r="J29" s="32">
        <f>(I29/'01.05.2024'!I29)*100</f>
        <v>100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(N29/'01.05.2024'!N29)*100</f>
        <v>100</v>
      </c>
      <c r="P29" s="20">
        <v>99</v>
      </c>
      <c r="Q29" s="20">
        <v>110.7</v>
      </c>
      <c r="R29" s="20">
        <f t="shared" si="3"/>
        <v>104.85</v>
      </c>
      <c r="S29" s="22">
        <f>(R29/'01.05.2024'!R29)*100</f>
        <v>100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457.5</v>
      </c>
      <c r="E30" s="14">
        <f t="shared" si="0"/>
        <v>457.5</v>
      </c>
      <c r="F30" s="19">
        <f>(E30/'01.05.2024'!E30)*100</f>
        <v>100</v>
      </c>
      <c r="G30" s="20">
        <v>490</v>
      </c>
      <c r="H30" s="20">
        <v>496.9</v>
      </c>
      <c r="I30" s="20">
        <f t="shared" si="1"/>
        <v>493.45</v>
      </c>
      <c r="J30" s="32">
        <f>(I30/'01.05.2024'!I30)*100</f>
        <v>100</v>
      </c>
      <c r="K30" s="33">
        <v>100</v>
      </c>
      <c r="L30" s="20"/>
      <c r="M30" s="20"/>
      <c r="N30" s="20">
        <f t="shared" si="2"/>
        <v>0</v>
      </c>
      <c r="O30" s="32" t="e">
        <f>(N30/'01.05.2024'!N30)*100</f>
        <v>#DIV/0!</v>
      </c>
      <c r="P30" s="20">
        <v>447.5</v>
      </c>
      <c r="Q30" s="20">
        <v>447.5</v>
      </c>
      <c r="R30" s="20">
        <f t="shared" si="3"/>
        <v>447.5</v>
      </c>
      <c r="S30" s="22">
        <f>(R30/'01.05.2024'!R30)*100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1135.3</v>
      </c>
      <c r="D31" s="21">
        <v>1550</v>
      </c>
      <c r="E31" s="64">
        <f t="shared" si="0"/>
        <v>1342.65</v>
      </c>
      <c r="F31" s="19">
        <f>(E31/'01.05.2024'!E31)*100</f>
        <v>100</v>
      </c>
      <c r="G31" s="36">
        <v>1055.5999999999999</v>
      </c>
      <c r="H31" s="22">
        <v>1511.1</v>
      </c>
      <c r="I31" s="22">
        <f t="shared" si="1"/>
        <v>1283.3499999999999</v>
      </c>
      <c r="J31" s="32">
        <f>(I31/'01.05.2024'!I31)*100</f>
        <v>100</v>
      </c>
      <c r="K31" s="33">
        <v>100</v>
      </c>
      <c r="L31" s="20">
        <v>500</v>
      </c>
      <c r="M31" s="20">
        <v>500</v>
      </c>
      <c r="N31" s="20">
        <f t="shared" si="2"/>
        <v>500</v>
      </c>
      <c r="O31" s="32">
        <f>(N31/'01.05.2024'!N31)*100</f>
        <v>100</v>
      </c>
      <c r="P31" s="36">
        <v>905.5</v>
      </c>
      <c r="Q31" s="36">
        <v>1311.1</v>
      </c>
      <c r="R31" s="20">
        <f t="shared" si="3"/>
        <v>1108.3</v>
      </c>
      <c r="S31" s="22">
        <f>(R31/'01.05.2024'!R31)*100</f>
        <v>100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137.80000000000001</v>
      </c>
      <c r="D32" s="14">
        <v>137.80000000000001</v>
      </c>
      <c r="E32" s="14">
        <f t="shared" si="0"/>
        <v>137.80000000000001</v>
      </c>
      <c r="F32" s="19">
        <f>(E32/'01.05.2024'!E32)*100</f>
        <v>100</v>
      </c>
      <c r="G32" s="20">
        <v>110</v>
      </c>
      <c r="H32" s="20">
        <v>110</v>
      </c>
      <c r="I32" s="20">
        <f t="shared" si="1"/>
        <v>110</v>
      </c>
      <c r="J32" s="32">
        <f>(I32/'01.05.2024'!I32)*100</f>
        <v>100</v>
      </c>
      <c r="K32" s="33">
        <v>100</v>
      </c>
      <c r="L32" s="20"/>
      <c r="M32" s="20"/>
      <c r="N32" s="20" t="s">
        <v>34</v>
      </c>
      <c r="O32" s="32" t="e">
        <f>(N32/'01.05.2024'!N32)*100</f>
        <v>#VALUE!</v>
      </c>
      <c r="P32" s="20">
        <v>110</v>
      </c>
      <c r="Q32" s="20">
        <v>110</v>
      </c>
      <c r="R32" s="20">
        <f t="shared" si="3"/>
        <v>110</v>
      </c>
      <c r="S32" s="22">
        <f>(R32/'01.05.2024'!R32)*100</f>
        <v>100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363.3</v>
      </c>
      <c r="D33" s="14">
        <v>363.3</v>
      </c>
      <c r="E33" s="14">
        <f t="shared" si="0"/>
        <v>363.3</v>
      </c>
      <c r="F33" s="19">
        <f>(E33/'01.05.2024'!E33)*100</f>
        <v>100</v>
      </c>
      <c r="G33" s="20">
        <v>323.3</v>
      </c>
      <c r="H33" s="20">
        <v>232.3</v>
      </c>
      <c r="I33" s="20">
        <f t="shared" si="1"/>
        <v>277.8</v>
      </c>
      <c r="J33" s="32">
        <f>(I33/'01.05.2024'!I33)*100</f>
        <v>100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(N33/'01.05.2024'!N33)*100</f>
        <v>#DIV/0!</v>
      </c>
      <c r="P33" s="20">
        <v>296.7</v>
      </c>
      <c r="Q33" s="20">
        <v>296.7</v>
      </c>
      <c r="R33" s="20">
        <f t="shared" si="3"/>
        <v>296.7</v>
      </c>
      <c r="S33" s="22">
        <f>(R33/'01.05.2024'!R33)*100</f>
        <v>100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574</v>
      </c>
      <c r="D34" s="14">
        <v>990</v>
      </c>
      <c r="E34" s="14">
        <f t="shared" si="0"/>
        <v>782</v>
      </c>
      <c r="F34" s="19">
        <f>(E34/'01.05.2024'!E34)*100</f>
        <v>100</v>
      </c>
      <c r="G34" s="22">
        <v>601</v>
      </c>
      <c r="H34" s="22">
        <v>830</v>
      </c>
      <c r="I34" s="22">
        <f t="shared" si="1"/>
        <v>715.5</v>
      </c>
      <c r="J34" s="32">
        <f>(I34/'01.05.2024'!I34)*100</f>
        <v>100</v>
      </c>
      <c r="K34" s="33">
        <v>100</v>
      </c>
      <c r="L34" s="20">
        <v>846.1</v>
      </c>
      <c r="M34" s="22">
        <v>1075</v>
      </c>
      <c r="N34" s="20">
        <f>(L34+M34)/2</f>
        <v>960.55</v>
      </c>
      <c r="O34" s="32">
        <f>(N34/'01.05.2024'!N34)*100</f>
        <v>104.40760869565217</v>
      </c>
      <c r="P34" s="22">
        <v>703</v>
      </c>
      <c r="Q34" s="20">
        <v>703</v>
      </c>
      <c r="R34" s="20">
        <f t="shared" si="3"/>
        <v>703</v>
      </c>
      <c r="S34" s="22">
        <f>(R34/'01.05.2024'!R34)*100</f>
        <v>100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f t="shared" si="0"/>
        <v>35</v>
      </c>
      <c r="F35" s="19">
        <f>(E35/'01.05.2024'!E35)*100</f>
        <v>100</v>
      </c>
      <c r="G35" s="20">
        <v>42</v>
      </c>
      <c r="H35" s="20">
        <v>42</v>
      </c>
      <c r="I35" s="20">
        <f t="shared" si="1"/>
        <v>42</v>
      </c>
      <c r="J35" s="32">
        <f>(I35/'01.05.2024'!I35)*100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(N35/'01.05.2024'!N35)*100</f>
        <v>#DIV/0!</v>
      </c>
      <c r="P35" s="20">
        <v>45</v>
      </c>
      <c r="Q35" s="20">
        <v>45</v>
      </c>
      <c r="R35" s="20">
        <f t="shared" si="3"/>
        <v>45</v>
      </c>
      <c r="S35" s="22">
        <f>(R35/'01.05.2024'!R35)*100</f>
        <v>107.14285714285714</v>
      </c>
      <c r="T35" s="39">
        <v>50</v>
      </c>
      <c r="U35" s="40">
        <v>35</v>
      </c>
      <c r="V35" s="40">
        <v>35</v>
      </c>
      <c r="W35" s="40">
        <f>(U35+V35)/2</f>
        <v>35</v>
      </c>
      <c r="X35" s="41">
        <f>(W35/'01.05.2024'!W35)*100</f>
        <v>100</v>
      </c>
      <c r="Y35" s="40">
        <v>35</v>
      </c>
      <c r="Z35" s="42">
        <v>125</v>
      </c>
      <c r="AA35" s="40">
        <f>(Y35+Z35)/2</f>
        <v>80</v>
      </c>
      <c r="AB35" s="41">
        <f>(AA35/'01.05.2024'!AA35)*100</f>
        <v>100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>
        <f>(E36/'01.05.2024'!E36)*100</f>
        <v>100</v>
      </c>
      <c r="G36" s="20">
        <v>37</v>
      </c>
      <c r="H36" s="20">
        <v>37</v>
      </c>
      <c r="I36" s="20">
        <f t="shared" si="1"/>
        <v>37</v>
      </c>
      <c r="J36" s="32">
        <f>(I36/'01.05.2024'!I36)*100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(N36/'01.05.2024'!N36)*100</f>
        <v>100</v>
      </c>
      <c r="P36" s="20">
        <v>49</v>
      </c>
      <c r="Q36" s="20">
        <v>49</v>
      </c>
      <c r="R36" s="20">
        <f t="shared" si="3"/>
        <v>49</v>
      </c>
      <c r="S36" s="22">
        <f>(R36/'01.05.2024'!R36)*100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(W36/'01.05.2024'!W36)*100</f>
        <v>100</v>
      </c>
      <c r="Y36" s="40">
        <v>35</v>
      </c>
      <c r="Z36" s="40">
        <v>65</v>
      </c>
      <c r="AA36" s="40">
        <v>35</v>
      </c>
      <c r="AB36" s="41">
        <f>(AA36/'01.05.2024'!AA36)*100</f>
        <v>100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(E37/'01.05.2024'!E37)*100</f>
        <v>#DIV/0!</v>
      </c>
      <c r="G37" s="20">
        <v>70</v>
      </c>
      <c r="H37" s="20">
        <v>70</v>
      </c>
      <c r="I37" s="20">
        <f t="shared" si="1"/>
        <v>70</v>
      </c>
      <c r="J37" s="32">
        <f>(I37/'01.05.2024'!I37)*100</f>
        <v>100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(N37/'01.05.2024'!N37)*100</f>
        <v>#DIV/0!</v>
      </c>
      <c r="P37" s="20">
        <v>70</v>
      </c>
      <c r="Q37" s="20">
        <v>70</v>
      </c>
      <c r="R37" s="20">
        <f t="shared" si="3"/>
        <v>70</v>
      </c>
      <c r="S37" s="22">
        <f>(R37/'01.05.2024'!R37)*100</f>
        <v>101.44927536231884</v>
      </c>
      <c r="T37" s="39">
        <v>50</v>
      </c>
      <c r="U37" s="40">
        <v>65</v>
      </c>
      <c r="V37" s="40">
        <v>65</v>
      </c>
      <c r="W37" s="40">
        <f t="shared" si="4"/>
        <v>65</v>
      </c>
      <c r="X37" s="41">
        <f>(W37/'01.05.2024'!W37)*100</f>
        <v>104.83870967741935</v>
      </c>
      <c r="Y37" s="40">
        <v>50</v>
      </c>
      <c r="Z37" s="42">
        <v>95</v>
      </c>
      <c r="AA37" s="40">
        <v>60</v>
      </c>
      <c r="AB37" s="41">
        <f>(AA37/'01.05.2024'!AA37)*100</f>
        <v>100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(E38/'01.05.2024'!E38)*100</f>
        <v>#VALUE!</v>
      </c>
      <c r="G38" s="20">
        <v>128</v>
      </c>
      <c r="H38" s="20">
        <v>128</v>
      </c>
      <c r="I38" s="20">
        <f t="shared" si="1"/>
        <v>128</v>
      </c>
      <c r="J38" s="32">
        <f>(I38/'01.05.2024'!I38)*100</f>
        <v>100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(N38/'01.05.2024'!N38)*100</f>
        <v>#VALUE!</v>
      </c>
      <c r="P38" s="20">
        <v>69</v>
      </c>
      <c r="Q38" s="20">
        <v>69</v>
      </c>
      <c r="R38" s="20">
        <f t="shared" si="3"/>
        <v>69</v>
      </c>
      <c r="S38" s="22">
        <f>(R38/'01.05.2024'!R38)*100</f>
        <v>100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(W38/'01.05.2024'!W38)*100</f>
        <v>100</v>
      </c>
      <c r="Y38" s="40">
        <v>55</v>
      </c>
      <c r="Z38" s="42">
        <v>98</v>
      </c>
      <c r="AA38" s="40">
        <f t="shared" ref="AA38:AA46" si="5">(Y38+Z38)/2</f>
        <v>76.5</v>
      </c>
      <c r="AB38" s="41">
        <f>(AA38/'01.05.2024'!AA38)*100</f>
        <v>100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>
        <v>199</v>
      </c>
      <c r="D39" s="14">
        <v>199</v>
      </c>
      <c r="E39" s="14">
        <f t="shared" si="0"/>
        <v>199</v>
      </c>
      <c r="F39" s="19">
        <f>(E39/'01.05.2024'!E39)*100</f>
        <v>93.427230046948367</v>
      </c>
      <c r="G39" s="20">
        <v>205</v>
      </c>
      <c r="H39" s="20">
        <v>205</v>
      </c>
      <c r="I39" s="20">
        <f t="shared" si="1"/>
        <v>205</v>
      </c>
      <c r="J39" s="32">
        <f>(I39/'01.05.2024'!I39)*100</f>
        <v>95.348837209302332</v>
      </c>
      <c r="K39" s="33">
        <v>100</v>
      </c>
      <c r="L39" s="20"/>
      <c r="M39" s="20"/>
      <c r="N39" s="20">
        <f>(L39+M39)/2</f>
        <v>0</v>
      </c>
      <c r="O39" s="32" t="e">
        <f>(N39/'01.05.2024'!N39)*100</f>
        <v>#DIV/0!</v>
      </c>
      <c r="P39" s="20">
        <v>175</v>
      </c>
      <c r="Q39" s="20">
        <v>175</v>
      </c>
      <c r="R39" s="20">
        <f t="shared" si="3"/>
        <v>175</v>
      </c>
      <c r="S39" s="22">
        <f>(R39/'01.05.2024'!R39)*100</f>
        <v>93.085106382978722</v>
      </c>
      <c r="T39" s="39">
        <v>100</v>
      </c>
      <c r="U39" s="42">
        <v>230</v>
      </c>
      <c r="V39" s="40">
        <v>230</v>
      </c>
      <c r="W39" s="40">
        <v>320</v>
      </c>
      <c r="X39" s="41">
        <f>(W39/'01.05.2024'!W39)*100</f>
        <v>100</v>
      </c>
      <c r="Y39" s="42">
        <v>185</v>
      </c>
      <c r="Z39" s="42">
        <v>375</v>
      </c>
      <c r="AA39" s="40">
        <f t="shared" si="5"/>
        <v>280</v>
      </c>
      <c r="AB39" s="41">
        <f>(AA39/'01.05.2024'!AA39)*100</f>
        <v>98.245614035087712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 t="e">
        <f>(E40/'01.05.2024'!E40)*100</f>
        <v>#DIV/0!</v>
      </c>
      <c r="G40" s="20">
        <v>299</v>
      </c>
      <c r="H40" s="20">
        <v>299</v>
      </c>
      <c r="I40" s="20">
        <f t="shared" si="1"/>
        <v>299</v>
      </c>
      <c r="J40" s="32">
        <f>(I40/'01.05.2024'!I40)*100</f>
        <v>99.666666666666671</v>
      </c>
      <c r="K40" s="33">
        <v>100</v>
      </c>
      <c r="L40" s="20"/>
      <c r="M40" s="20"/>
      <c r="N40" s="20">
        <f>(L40+M40)/2</f>
        <v>0</v>
      </c>
      <c r="O40" s="32" t="e">
        <f>(N40/'01.05.2024'!N40)*100</f>
        <v>#DIV/0!</v>
      </c>
      <c r="P40" s="20"/>
      <c r="Q40" s="20"/>
      <c r="R40" s="20">
        <f t="shared" si="3"/>
        <v>0</v>
      </c>
      <c r="S40" s="22" t="e">
        <f>(R40/'01.05.2024'!R40)*100</f>
        <v>#DIV/0!</v>
      </c>
      <c r="T40" s="39">
        <v>100</v>
      </c>
      <c r="U40" s="42">
        <v>290</v>
      </c>
      <c r="V40" s="40">
        <v>450</v>
      </c>
      <c r="W40" s="40">
        <f t="shared" si="4"/>
        <v>370</v>
      </c>
      <c r="X40" s="41">
        <f>(W40/'01.05.2024'!W40)*100</f>
        <v>100</v>
      </c>
      <c r="Y40" s="42">
        <v>275</v>
      </c>
      <c r="Z40" s="42">
        <v>595</v>
      </c>
      <c r="AA40" s="40">
        <f t="shared" si="5"/>
        <v>435</v>
      </c>
      <c r="AB40" s="41">
        <f>(AA40/'01.05.2024'!AA40)*100</f>
        <v>100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(E41/'01.05.2024'!E41)*100</f>
        <v>#VALUE!</v>
      </c>
      <c r="G41" s="20" t="s">
        <v>34</v>
      </c>
      <c r="H41" s="20" t="s">
        <v>34</v>
      </c>
      <c r="I41" s="20" t="s">
        <v>20</v>
      </c>
      <c r="J41" s="32" t="e">
        <f>(I41/'01.05.2024'!I41)*100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(N41/'01.05.2024'!N41)*100</f>
        <v>#VALUE!</v>
      </c>
      <c r="P41" s="20"/>
      <c r="Q41" s="20"/>
      <c r="R41" s="20">
        <f t="shared" si="3"/>
        <v>0</v>
      </c>
      <c r="S41" s="22" t="e">
        <f>(R41/'01.05.2024'!R41)*100</f>
        <v>#DIV/0!</v>
      </c>
      <c r="T41" s="39">
        <v>50</v>
      </c>
      <c r="U41" s="42">
        <v>390</v>
      </c>
      <c r="V41" s="40">
        <v>390</v>
      </c>
      <c r="W41" s="40">
        <f t="shared" si="4"/>
        <v>390</v>
      </c>
      <c r="X41" s="41">
        <f>(W41/'01.05.2024'!W41)*100</f>
        <v>100</v>
      </c>
      <c r="Y41" s="42">
        <v>345</v>
      </c>
      <c r="Z41" s="42">
        <v>395</v>
      </c>
      <c r="AA41" s="40">
        <f t="shared" si="5"/>
        <v>370</v>
      </c>
      <c r="AB41" s="41">
        <f>(AA41/'01.05.2024'!AA41)*100</f>
        <v>100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 t="e">
        <f>(E42/'01.05.2024'!E42)*100</f>
        <v>#DIV/0!</v>
      </c>
      <c r="G42" s="20">
        <v>188</v>
      </c>
      <c r="H42" s="20">
        <v>244</v>
      </c>
      <c r="I42" s="20">
        <f t="shared" si="1"/>
        <v>216</v>
      </c>
      <c r="J42" s="32">
        <f>(I42/'01.05.2024'!I42)*100</f>
        <v>100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(N42/'01.05.2024'!N42)*100</f>
        <v>100</v>
      </c>
      <c r="P42" s="20">
        <v>225</v>
      </c>
      <c r="Q42" s="20">
        <v>225</v>
      </c>
      <c r="R42" s="20">
        <f t="shared" si="3"/>
        <v>225</v>
      </c>
      <c r="S42" s="22">
        <f>(R42/'01.05.2024'!R42)*100</f>
        <v>100</v>
      </c>
      <c r="T42" s="39">
        <v>100</v>
      </c>
      <c r="U42" s="42">
        <v>90</v>
      </c>
      <c r="V42" s="40">
        <v>190</v>
      </c>
      <c r="W42" s="40">
        <f t="shared" si="4"/>
        <v>140</v>
      </c>
      <c r="X42" s="41">
        <f>(W42/'01.05.2024'!W42)*100</f>
        <v>100</v>
      </c>
      <c r="Y42" s="42">
        <v>185</v>
      </c>
      <c r="Z42" s="42">
        <v>275</v>
      </c>
      <c r="AA42" s="40">
        <f t="shared" si="5"/>
        <v>230</v>
      </c>
      <c r="AB42" s="41">
        <f>(AA42/'01.05.2024'!AA42)*100</f>
        <v>100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(E43/'01.05.2024'!E43)*100</f>
        <v>#VALUE!</v>
      </c>
      <c r="G43" s="20">
        <v>210</v>
      </c>
      <c r="H43" s="20">
        <v>210</v>
      </c>
      <c r="I43" s="20">
        <f t="shared" si="1"/>
        <v>210</v>
      </c>
      <c r="J43" s="32">
        <f>(I43/'01.05.2024'!I43)*100</f>
        <v>100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(N43/'01.05.2024'!N43)*100</f>
        <v>100</v>
      </c>
      <c r="P43" s="20">
        <v>216</v>
      </c>
      <c r="Q43" s="20">
        <v>216</v>
      </c>
      <c r="R43" s="20">
        <f t="shared" si="3"/>
        <v>216</v>
      </c>
      <c r="S43" s="22">
        <f>(R43/'01.05.2024'!R43)*100</f>
        <v>100</v>
      </c>
      <c r="T43" s="39">
        <v>100</v>
      </c>
      <c r="U43" s="42">
        <v>180</v>
      </c>
      <c r="V43" s="40">
        <v>180</v>
      </c>
      <c r="W43" s="40">
        <f t="shared" si="4"/>
        <v>180</v>
      </c>
      <c r="X43" s="41">
        <f>(W43/'01.05.2024'!W43)*100</f>
        <v>100</v>
      </c>
      <c r="Y43" s="42">
        <v>198</v>
      </c>
      <c r="Z43" s="42">
        <v>198</v>
      </c>
      <c r="AA43" s="40">
        <f t="shared" si="5"/>
        <v>198</v>
      </c>
      <c r="AB43" s="41">
        <f>(AA43/'01.05.2024'!AA43)*100</f>
        <v>100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(E44/'01.05.2024'!E44)*100</f>
        <v>#VALUE!</v>
      </c>
      <c r="G44" s="20" t="s">
        <v>34</v>
      </c>
      <c r="H44" s="20" t="s">
        <v>34</v>
      </c>
      <c r="I44" s="20" t="s">
        <v>20</v>
      </c>
      <c r="J44" s="32" t="e">
        <f>(I44/'01.05.2024'!I44)*100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(N44/'01.05.2024'!N44)*100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(R44/'01.05.2024'!R44)*100</f>
        <v>#VALUE!</v>
      </c>
      <c r="T44" s="39">
        <v>0</v>
      </c>
      <c r="U44" s="42">
        <v>550</v>
      </c>
      <c r="V44" s="40">
        <v>550</v>
      </c>
      <c r="W44" s="40">
        <f t="shared" si="4"/>
        <v>550</v>
      </c>
      <c r="X44" s="41">
        <f>(W44/'01.05.2024'!W44)*100</f>
        <v>100</v>
      </c>
      <c r="Y44" s="42">
        <v>595</v>
      </c>
      <c r="Z44" s="42">
        <v>675</v>
      </c>
      <c r="AA44" s="40">
        <f t="shared" si="5"/>
        <v>635</v>
      </c>
      <c r="AB44" s="41">
        <f>(AA44/'01.05.2024'!AA44)*100</f>
        <v>100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/>
      <c r="D45" s="14"/>
      <c r="E45" s="14"/>
      <c r="F45" s="19" t="e">
        <f>(E45/'01.05.2024'!E45)*100</f>
        <v>#DIV/0!</v>
      </c>
      <c r="G45" s="20">
        <v>248</v>
      </c>
      <c r="H45" s="20">
        <v>248</v>
      </c>
      <c r="I45" s="20">
        <f t="shared" si="1"/>
        <v>248</v>
      </c>
      <c r="J45" s="32">
        <f>(I45/'01.05.2024'!I45)*100</f>
        <v>100</v>
      </c>
      <c r="K45" s="33">
        <v>50</v>
      </c>
      <c r="L45" s="20"/>
      <c r="M45" s="20"/>
      <c r="N45" s="20">
        <f t="shared" si="2"/>
        <v>0</v>
      </c>
      <c r="O45" s="32" t="e">
        <f>(N45/'01.05.2024'!N45)*100</f>
        <v>#DIV/0!</v>
      </c>
      <c r="P45" s="20">
        <v>248</v>
      </c>
      <c r="Q45" s="20">
        <v>248</v>
      </c>
      <c r="R45" s="20">
        <f t="shared" si="3"/>
        <v>248</v>
      </c>
      <c r="S45" s="22">
        <f>(R45/'01.05.2024'!R45)*100</f>
        <v>100</v>
      </c>
      <c r="T45" s="39">
        <v>100</v>
      </c>
      <c r="U45" s="42">
        <v>180</v>
      </c>
      <c r="V45" s="40">
        <v>180</v>
      </c>
      <c r="W45" s="40">
        <f t="shared" si="4"/>
        <v>180</v>
      </c>
      <c r="X45" s="41">
        <f>(W45/'01.05.2024'!W45)*100</f>
        <v>100</v>
      </c>
      <c r="Y45" s="42">
        <v>195</v>
      </c>
      <c r="Z45" s="42">
        <v>295</v>
      </c>
      <c r="AA45" s="40">
        <f t="shared" si="5"/>
        <v>245</v>
      </c>
      <c r="AB45" s="41">
        <f>(AA45/'01.05.2024'!AA45)*100</f>
        <v>100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(E46/'01.05.2024'!E46)*100</f>
        <v>#DIV/0!</v>
      </c>
      <c r="G46" s="20">
        <v>252</v>
      </c>
      <c r="H46" s="20">
        <v>252</v>
      </c>
      <c r="I46" s="20">
        <f t="shared" si="1"/>
        <v>252</v>
      </c>
      <c r="J46" s="32">
        <f>(I46/'01.05.2024'!I46)*100</f>
        <v>100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(N46/'01.05.2024'!N46)*100</f>
        <v>100</v>
      </c>
      <c r="P46" s="20">
        <v>244</v>
      </c>
      <c r="Q46" s="20">
        <v>244</v>
      </c>
      <c r="R46" s="20">
        <f t="shared" si="3"/>
        <v>244</v>
      </c>
      <c r="S46" s="22">
        <f>(R46/'01.05.2024'!R46)*100</f>
        <v>100</v>
      </c>
      <c r="T46" s="39">
        <v>100</v>
      </c>
      <c r="U46" s="42">
        <v>230</v>
      </c>
      <c r="V46" s="40">
        <v>260</v>
      </c>
      <c r="W46" s="40">
        <f t="shared" si="4"/>
        <v>245</v>
      </c>
      <c r="X46" s="41">
        <f>(W46/'01.05.2024'!W46)*100</f>
        <v>100</v>
      </c>
      <c r="Y46" s="42">
        <v>275</v>
      </c>
      <c r="Z46" s="42">
        <v>375</v>
      </c>
      <c r="AA46" s="40">
        <f t="shared" si="5"/>
        <v>325</v>
      </c>
      <c r="AB46" s="41">
        <f>(AA46/'01.05.2024'!AA46)*100</f>
        <v>100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135</v>
      </c>
      <c r="D47" s="14">
        <v>145</v>
      </c>
      <c r="E47" s="14">
        <f t="shared" si="0"/>
        <v>140</v>
      </c>
      <c r="F47" s="19">
        <f>(E47/'01.05.2024'!E47)*100</f>
        <v>96.551724137931032</v>
      </c>
      <c r="G47" s="20">
        <v>106</v>
      </c>
      <c r="H47" s="20">
        <v>106</v>
      </c>
      <c r="I47" s="20">
        <f t="shared" si="1"/>
        <v>106</v>
      </c>
      <c r="J47" s="32">
        <f>(I47/'01.05.2024'!I47)*100</f>
        <v>80.303030303030297</v>
      </c>
      <c r="K47" s="33">
        <v>100</v>
      </c>
      <c r="L47" s="20">
        <v>135</v>
      </c>
      <c r="M47" s="20">
        <v>135</v>
      </c>
      <c r="N47" s="20">
        <f t="shared" si="2"/>
        <v>135</v>
      </c>
      <c r="O47" s="32">
        <f>(N47/'01.05.2024'!N47)*100</f>
        <v>90.604026845637591</v>
      </c>
      <c r="P47" s="20">
        <v>135</v>
      </c>
      <c r="Q47" s="20">
        <v>135</v>
      </c>
      <c r="R47" s="20">
        <f t="shared" si="3"/>
        <v>135</v>
      </c>
      <c r="S47" s="22">
        <f>(R47/'01.05.2024'!R47)*100</f>
        <v>96.428571428571431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Y5:AB5"/>
    <mergeCell ref="A4:A6"/>
    <mergeCell ref="B4:B6"/>
    <mergeCell ref="C5:F5"/>
    <mergeCell ref="G5:J5"/>
    <mergeCell ref="L5:O5"/>
    <mergeCell ref="P5:S5"/>
    <mergeCell ref="U5:X5"/>
    <mergeCell ref="A2:Z2"/>
    <mergeCell ref="A3:Z3"/>
    <mergeCell ref="C4:K4"/>
    <mergeCell ref="L4:T4"/>
    <mergeCell ref="U4:AC4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topLeftCell="B1" zoomScale="85" zoomScaleNormal="85" workbookViewId="0">
      <pane ySplit="6" topLeftCell="A15" activePane="bottomLeft" state="frozen"/>
      <selection pane="bottomLeft" activeCell="B1" sqref="A1:XFD1048576"/>
    </sheetView>
  </sheetViews>
  <sheetFormatPr defaultColWidth="9" defaultRowHeight="14.4"/>
  <cols>
    <col min="1" max="1" width="3.44140625" customWidth="1"/>
    <col min="2" max="2" width="26.44140625" customWidth="1"/>
    <col min="3" max="4" width="5.6640625" customWidth="1"/>
    <col min="5" max="8" width="5.6640625" style="2" customWidth="1"/>
    <col min="9" max="30" width="5.6640625" style="1" customWidth="1"/>
    <col min="31" max="31" width="9.44140625"/>
    <col min="32" max="32" width="9.5546875" customWidth="1"/>
    <col min="33" max="33" width="9.3320312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44"/>
      <c r="AB2" s="44"/>
    </row>
    <row r="3" spans="1:33" ht="15.6">
      <c r="A3" s="131" t="s">
        <v>67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45"/>
      <c r="AB3" s="45"/>
    </row>
    <row r="4" spans="1:33" ht="15" customHeigh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5" t="s">
        <v>7</v>
      </c>
      <c r="V4" s="137"/>
      <c r="W4" s="137"/>
      <c r="X4" s="137"/>
      <c r="Y4" s="137"/>
      <c r="Z4" s="137"/>
      <c r="AA4" s="137"/>
      <c r="AB4" s="137"/>
      <c r="AC4" s="138"/>
      <c r="AD4" s="46"/>
      <c r="AE4" s="47"/>
      <c r="AF4" s="48"/>
    </row>
    <row r="5" spans="1:33" ht="45" customHeight="1">
      <c r="A5" s="143"/>
      <c r="B5" s="143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29"/>
      <c r="L5" s="145" t="s">
        <v>10</v>
      </c>
      <c r="M5" s="146"/>
      <c r="N5" s="146"/>
      <c r="O5" s="147"/>
      <c r="P5" s="145" t="s">
        <v>68</v>
      </c>
      <c r="Q5" s="146"/>
      <c r="R5" s="146"/>
      <c r="S5" s="147"/>
      <c r="T5" s="29"/>
      <c r="U5" s="145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  <c r="AD5" s="50"/>
      <c r="AE5" s="51"/>
      <c r="AF5" s="52"/>
    </row>
    <row r="6" spans="1:33" ht="68.25" customHeight="1">
      <c r="A6" s="144"/>
      <c r="B6" s="144"/>
      <c r="C6" s="5" t="s">
        <v>14</v>
      </c>
      <c r="D6" s="5" t="s">
        <v>15</v>
      </c>
      <c r="E6" s="6" t="s">
        <v>16</v>
      </c>
      <c r="F6" s="7" t="s">
        <v>17</v>
      </c>
      <c r="G6" s="7" t="s">
        <v>14</v>
      </c>
      <c r="H6" s="8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53"/>
      <c r="AF6" s="54"/>
    </row>
    <row r="7" spans="1:33">
      <c r="A7" s="9">
        <v>1</v>
      </c>
      <c r="B7" s="9">
        <v>2</v>
      </c>
      <c r="C7" s="10">
        <v>3</v>
      </c>
      <c r="D7" s="10">
        <v>4</v>
      </c>
      <c r="E7" s="11">
        <v>5</v>
      </c>
      <c r="F7" s="11">
        <v>6</v>
      </c>
      <c r="G7" s="11">
        <v>7</v>
      </c>
      <c r="H7" s="11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>
      <c r="A8" s="12">
        <v>1</v>
      </c>
      <c r="B8" s="13" t="s">
        <v>19</v>
      </c>
      <c r="C8" s="14">
        <v>71</v>
      </c>
      <c r="D8" s="14">
        <v>71</v>
      </c>
      <c r="E8" s="15">
        <f>(C8+D8)/2</f>
        <v>71</v>
      </c>
      <c r="F8" s="16">
        <f>(E8/'01.06.2024'!E8)*100</f>
        <v>118.33333333333333</v>
      </c>
      <c r="G8" s="17">
        <v>63</v>
      </c>
      <c r="H8" s="17">
        <v>63</v>
      </c>
      <c r="I8" s="20">
        <f>(G8+H8)/2</f>
        <v>63</v>
      </c>
      <c r="J8" s="32">
        <f>(I8/'01.05.2024'!I8)*100</f>
        <v>100.39840637450199</v>
      </c>
      <c r="K8" s="33">
        <v>100</v>
      </c>
      <c r="L8" s="20">
        <v>66</v>
      </c>
      <c r="M8" s="20">
        <v>90</v>
      </c>
      <c r="N8" s="20">
        <f>(L8+M8)/2</f>
        <v>78</v>
      </c>
      <c r="O8" s="32">
        <f>(N8/'01.05.2024'!N8)*100</f>
        <v>108.33333333333333</v>
      </c>
      <c r="P8" s="20">
        <v>58</v>
      </c>
      <c r="Q8" s="20">
        <v>74</v>
      </c>
      <c r="R8" s="20">
        <f>(P8+Q8)/2</f>
        <v>66</v>
      </c>
      <c r="S8" s="22">
        <f>(R8/'01.05.2024'!R8)*100</f>
        <v>115.28384279475983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D8" s="39">
        <v>4</v>
      </c>
      <c r="AE8" s="57">
        <f>(C8+G8+L8+P8)/4</f>
        <v>64.5</v>
      </c>
      <c r="AF8" s="57">
        <f>(D8+H8+M8+Q8)/4</f>
        <v>74.5</v>
      </c>
      <c r="AG8" s="58"/>
    </row>
    <row r="9" spans="1:33">
      <c r="A9" s="12">
        <v>2</v>
      </c>
      <c r="B9" s="13" t="s">
        <v>21</v>
      </c>
      <c r="C9" s="14">
        <v>110</v>
      </c>
      <c r="D9" s="14">
        <v>116</v>
      </c>
      <c r="E9" s="15">
        <f t="shared" ref="E9:E48" si="0">(C9+D9)/2</f>
        <v>113</v>
      </c>
      <c r="F9" s="16">
        <f>(E9/'01.06.2024'!E9)*100</f>
        <v>100</v>
      </c>
      <c r="G9" s="17">
        <v>120.9</v>
      </c>
      <c r="H9" s="18">
        <v>128.1</v>
      </c>
      <c r="I9" s="20">
        <f t="shared" ref="I9:I48" si="1">(G9+H9)/2</f>
        <v>124.5</v>
      </c>
      <c r="J9" s="32">
        <f>(I9/'01.05.2024'!I9)*100</f>
        <v>97.189695550351303</v>
      </c>
      <c r="K9" s="33">
        <v>100</v>
      </c>
      <c r="L9" s="20">
        <v>89</v>
      </c>
      <c r="M9" s="20">
        <v>99</v>
      </c>
      <c r="N9" s="20">
        <f t="shared" ref="N9:N48" si="2">(L9+M9)/2</f>
        <v>94</v>
      </c>
      <c r="O9" s="32">
        <f>(N9/'01.05.2024'!N9)*100</f>
        <v>48.205128205128204</v>
      </c>
      <c r="P9" s="20">
        <v>0</v>
      </c>
      <c r="Q9" s="20">
        <v>0</v>
      </c>
      <c r="R9" s="20">
        <f t="shared" ref="R9:R48" si="3">(P9+Q9)/2</f>
        <v>0</v>
      </c>
      <c r="S9" s="22">
        <f>(R9/'01.05.2024'!R9)*100</f>
        <v>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D9" s="39">
        <v>3</v>
      </c>
      <c r="AE9" s="57">
        <f>(C9+G9+L9+P9)/3</f>
        <v>106.63333333333333</v>
      </c>
      <c r="AF9" s="57">
        <f t="shared" ref="AF9:AF32" si="4">(D9+H9+M9+Q9)/4</f>
        <v>85.775000000000006</v>
      </c>
      <c r="AG9" s="58"/>
    </row>
    <row r="10" spans="1:33">
      <c r="A10" s="12">
        <v>3</v>
      </c>
      <c r="B10" s="13" t="s">
        <v>70</v>
      </c>
      <c r="C10" s="14">
        <v>45</v>
      </c>
      <c r="D10" s="14">
        <v>45</v>
      </c>
      <c r="E10" s="15">
        <f t="shared" ref="E10" si="5">(C10+D10)/2</f>
        <v>45</v>
      </c>
      <c r="F10" s="16">
        <f>(E10/'01.06.2024'!E10)*100</f>
        <v>63.380281690140848</v>
      </c>
      <c r="G10" s="17">
        <v>51</v>
      </c>
      <c r="H10" s="18">
        <v>51</v>
      </c>
      <c r="I10" s="20">
        <f t="shared" ref="I10:I13" si="6">(G10+H10)/2</f>
        <v>51</v>
      </c>
      <c r="J10" s="32">
        <f>(I10/'01.05.2024'!I10)*100</f>
        <v>39.306358381502889</v>
      </c>
      <c r="K10" s="33">
        <v>100</v>
      </c>
      <c r="L10" s="20">
        <v>60</v>
      </c>
      <c r="M10" s="20">
        <v>60</v>
      </c>
      <c r="N10" s="20">
        <f t="shared" ref="N10" si="7">(L10+M10)/2</f>
        <v>60</v>
      </c>
      <c r="O10" s="32">
        <f>(N10/'01.05.2024'!N10)*100</f>
        <v>47.244094488188978</v>
      </c>
      <c r="P10" s="20">
        <v>60</v>
      </c>
      <c r="Q10" s="20">
        <v>60</v>
      </c>
      <c r="R10" s="20">
        <f t="shared" ref="R10" si="8">(P10+Q10)/2</f>
        <v>60</v>
      </c>
      <c r="S10" s="22">
        <f>(R10/'01.05.2024'!R10)*100</f>
        <v>70.588235294117652</v>
      </c>
      <c r="T10" s="39">
        <v>101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ref="AE10:AE32" si="9">(C10+G10+L10+P10)/4</f>
        <v>54</v>
      </c>
      <c r="AF10" s="57">
        <f>(D10+H10+M10+Q10)/3</f>
        <v>72</v>
      </c>
      <c r="AG10" s="58"/>
    </row>
    <row r="11" spans="1:33">
      <c r="A11" s="12">
        <v>4</v>
      </c>
      <c r="B11" s="13" t="s">
        <v>22</v>
      </c>
      <c r="C11" s="14">
        <v>71</v>
      </c>
      <c r="D11" s="14">
        <v>71</v>
      </c>
      <c r="E11" s="15">
        <f t="shared" si="0"/>
        <v>71</v>
      </c>
      <c r="F11" s="16">
        <f>(E11/'01.06.2024'!E10)*100</f>
        <v>100</v>
      </c>
      <c r="G11" s="17">
        <v>66</v>
      </c>
      <c r="H11" s="17">
        <v>66</v>
      </c>
      <c r="I11" s="20">
        <f t="shared" si="6"/>
        <v>66</v>
      </c>
      <c r="J11" s="32">
        <f>(I11/'01.05.2024'!I10)*100</f>
        <v>50.867052023121381</v>
      </c>
      <c r="K11" s="33">
        <v>100</v>
      </c>
      <c r="L11" s="20">
        <v>99</v>
      </c>
      <c r="M11" s="20">
        <v>99</v>
      </c>
      <c r="N11" s="20">
        <f t="shared" si="2"/>
        <v>99</v>
      </c>
      <c r="O11" s="32">
        <f>(N11/'01.05.2024'!N10)*100</f>
        <v>77.952755905511808</v>
      </c>
      <c r="P11" s="20">
        <v>107</v>
      </c>
      <c r="Q11" s="20">
        <v>107</v>
      </c>
      <c r="R11" s="20">
        <f t="shared" si="3"/>
        <v>107</v>
      </c>
      <c r="S11" s="22">
        <f>(R11/'01.05.2024'!R10)*100</f>
        <v>125.88235294117646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9"/>
        <v>85.75</v>
      </c>
      <c r="AF11" s="57">
        <f t="shared" si="4"/>
        <v>85.75</v>
      </c>
      <c r="AG11" s="58"/>
    </row>
    <row r="12" spans="1:33" s="1" customFormat="1" ht="21.6">
      <c r="A12" s="12">
        <v>5</v>
      </c>
      <c r="B12" s="13" t="s">
        <v>23</v>
      </c>
      <c r="C12" s="14">
        <v>65</v>
      </c>
      <c r="D12" s="14">
        <v>65</v>
      </c>
      <c r="E12" s="14">
        <f t="shared" si="0"/>
        <v>65</v>
      </c>
      <c r="F12" s="19">
        <f>(E12/'01.06.2024'!E11)*100</f>
        <v>100</v>
      </c>
      <c r="G12" s="20">
        <v>57</v>
      </c>
      <c r="H12" s="20">
        <v>57</v>
      </c>
      <c r="I12" s="20">
        <f t="shared" si="6"/>
        <v>57</v>
      </c>
      <c r="J12" s="32">
        <f>(I12/'01.05.2024'!I11)*100</f>
        <v>100</v>
      </c>
      <c r="K12" s="33">
        <v>100</v>
      </c>
      <c r="L12" s="20">
        <v>85</v>
      </c>
      <c r="M12" s="20">
        <v>85</v>
      </c>
      <c r="N12" s="20">
        <f t="shared" si="2"/>
        <v>85</v>
      </c>
      <c r="O12" s="32">
        <f>(N12/'01.05.2024'!N11)*100</f>
        <v>100</v>
      </c>
      <c r="P12" s="20">
        <v>68</v>
      </c>
      <c r="Q12" s="20">
        <v>68</v>
      </c>
      <c r="R12" s="20">
        <f t="shared" si="3"/>
        <v>68</v>
      </c>
      <c r="S12" s="22">
        <f>(R12/'01.05.2024'!R11)*100</f>
        <v>85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9"/>
        <v>68.75</v>
      </c>
      <c r="AF12" s="57">
        <f t="shared" si="4"/>
        <v>68.75</v>
      </c>
      <c r="AG12" s="59"/>
    </row>
    <row r="13" spans="1:33" ht="21.6">
      <c r="A13" s="12">
        <v>6</v>
      </c>
      <c r="B13" s="13" t="s">
        <v>24</v>
      </c>
      <c r="C13" s="14">
        <v>105</v>
      </c>
      <c r="D13" s="14">
        <v>149</v>
      </c>
      <c r="E13" s="15">
        <f t="shared" si="0"/>
        <v>127</v>
      </c>
      <c r="F13" s="16">
        <f>(E13/'01.06.2024'!E12)*100</f>
        <v>98.832684824902728</v>
      </c>
      <c r="G13" s="17">
        <v>125</v>
      </c>
      <c r="H13" s="17">
        <v>152</v>
      </c>
      <c r="I13" s="20">
        <f t="shared" si="6"/>
        <v>138.5</v>
      </c>
      <c r="J13" s="32">
        <f>(I13/'01.05.2024'!I12)*100</f>
        <v>96.853146853146853</v>
      </c>
      <c r="K13" s="33">
        <v>100</v>
      </c>
      <c r="L13" s="20">
        <v>114</v>
      </c>
      <c r="M13" s="20">
        <v>215</v>
      </c>
      <c r="N13" s="20">
        <f t="shared" si="2"/>
        <v>164.5</v>
      </c>
      <c r="O13" s="32">
        <f>(N13/'01.05.2024'!N12)*100</f>
        <v>100.92024539877301</v>
      </c>
      <c r="P13" s="20">
        <v>114</v>
      </c>
      <c r="Q13" s="20">
        <v>153</v>
      </c>
      <c r="R13" s="20">
        <f t="shared" si="3"/>
        <v>133.5</v>
      </c>
      <c r="S13" s="22">
        <f>(R13/'01.05.2024'!R12)*100</f>
        <v>93.193717277486911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9"/>
        <v>114.5</v>
      </c>
      <c r="AF13" s="57">
        <f t="shared" si="4"/>
        <v>167.25</v>
      </c>
      <c r="AG13" s="58"/>
    </row>
    <row r="14" spans="1:33">
      <c r="A14" s="12">
        <v>7</v>
      </c>
      <c r="B14" s="13" t="s">
        <v>25</v>
      </c>
      <c r="C14" s="14">
        <v>89</v>
      </c>
      <c r="D14" s="14">
        <v>89</v>
      </c>
      <c r="E14" s="15">
        <f t="shared" si="0"/>
        <v>89</v>
      </c>
      <c r="F14" s="16">
        <f>(E14/'01.06.2024'!E13)*100</f>
        <v>100</v>
      </c>
      <c r="G14" s="17">
        <v>85</v>
      </c>
      <c r="H14" s="17">
        <v>85</v>
      </c>
      <c r="I14" s="20">
        <f t="shared" si="1"/>
        <v>85</v>
      </c>
      <c r="J14" s="32">
        <f>(I14/'01.05.2024'!I13)*100</f>
        <v>100</v>
      </c>
      <c r="K14" s="33">
        <v>100</v>
      </c>
      <c r="L14" s="20">
        <v>99</v>
      </c>
      <c r="M14" s="20">
        <v>99</v>
      </c>
      <c r="N14" s="20">
        <f t="shared" si="2"/>
        <v>99</v>
      </c>
      <c r="O14" s="32">
        <f>(N14/'01.05.2024'!N13)*100</f>
        <v>100</v>
      </c>
      <c r="P14" s="20">
        <v>88</v>
      </c>
      <c r="Q14" s="20">
        <v>88</v>
      </c>
      <c r="R14" s="20">
        <f t="shared" si="3"/>
        <v>88</v>
      </c>
      <c r="S14" s="22">
        <f>(R14/'01.05.2024'!R13)*100</f>
        <v>98.876404494382015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9"/>
        <v>90.25</v>
      </c>
      <c r="AF14" s="57">
        <f t="shared" si="4"/>
        <v>90.25</v>
      </c>
      <c r="AG14" s="58"/>
    </row>
    <row r="15" spans="1:33">
      <c r="A15" s="12">
        <v>8</v>
      </c>
      <c r="B15" s="13" t="s">
        <v>26</v>
      </c>
      <c r="C15" s="14">
        <v>27</v>
      </c>
      <c r="D15" s="14">
        <v>45</v>
      </c>
      <c r="E15" s="15">
        <f t="shared" si="0"/>
        <v>36</v>
      </c>
      <c r="F15" s="16">
        <f>(E15/'01.06.2024'!E14)*100</f>
        <v>93.506493506493499</v>
      </c>
      <c r="G15" s="17">
        <v>23.9</v>
      </c>
      <c r="H15" s="17">
        <v>33</v>
      </c>
      <c r="I15" s="20">
        <f t="shared" si="1"/>
        <v>28.45</v>
      </c>
      <c r="J15" s="32">
        <f>(I15/'01.05.2024'!I14)*100</f>
        <v>113.79999999999998</v>
      </c>
      <c r="K15" s="33">
        <v>100</v>
      </c>
      <c r="L15" s="20">
        <v>40</v>
      </c>
      <c r="M15" s="20">
        <v>40</v>
      </c>
      <c r="N15" s="20">
        <f t="shared" si="2"/>
        <v>40</v>
      </c>
      <c r="O15" s="32">
        <f>(N15/'01.05.2024'!N14)*100</f>
        <v>100</v>
      </c>
      <c r="P15" s="20">
        <v>20</v>
      </c>
      <c r="Q15" s="20">
        <v>39</v>
      </c>
      <c r="R15" s="20">
        <f t="shared" si="3"/>
        <v>29.5</v>
      </c>
      <c r="S15" s="22">
        <f>(R15/'01.05.2024'!R14)*100</f>
        <v>86.764705882352942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9"/>
        <v>27.725000000000001</v>
      </c>
      <c r="AF15" s="57">
        <f t="shared" si="4"/>
        <v>39.25</v>
      </c>
      <c r="AG15" s="58"/>
    </row>
    <row r="16" spans="1:33" s="1" customFormat="1">
      <c r="A16" s="12">
        <v>9</v>
      </c>
      <c r="B16" s="13" t="s">
        <v>27</v>
      </c>
      <c r="C16" s="14">
        <v>700</v>
      </c>
      <c r="D16" s="21">
        <v>700</v>
      </c>
      <c r="E16" s="21">
        <f t="shared" si="0"/>
        <v>700</v>
      </c>
      <c r="F16" s="19">
        <f>(E16/'01.06.2024'!E15)*100</f>
        <v>62.842265912559469</v>
      </c>
      <c r="G16" s="20">
        <v>580</v>
      </c>
      <c r="H16" s="22">
        <v>580</v>
      </c>
      <c r="I16" s="22">
        <f t="shared" si="1"/>
        <v>580</v>
      </c>
      <c r="J16" s="32">
        <f>(I16/'01.05.2024'!I15)*100</f>
        <v>59.72608382246937</v>
      </c>
      <c r="K16" s="33">
        <v>100</v>
      </c>
      <c r="L16" s="20">
        <v>900</v>
      </c>
      <c r="M16" s="20">
        <v>900</v>
      </c>
      <c r="N16" s="20">
        <f t="shared" si="2"/>
        <v>900</v>
      </c>
      <c r="O16" s="32">
        <f>(N16/'01.05.2024'!N15)*100</f>
        <v>160.71428571428572</v>
      </c>
      <c r="P16" s="20">
        <v>660</v>
      </c>
      <c r="Q16" s="20">
        <v>660</v>
      </c>
      <c r="R16" s="20">
        <f t="shared" si="3"/>
        <v>660</v>
      </c>
      <c r="S16" s="22">
        <f>(R16/'01.05.2024'!R15)*100</f>
        <v>80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9"/>
        <v>710</v>
      </c>
      <c r="AF16" s="57">
        <f t="shared" si="4"/>
        <v>710</v>
      </c>
      <c r="AG16" s="59"/>
    </row>
    <row r="17" spans="1:33">
      <c r="A17" s="12">
        <v>10</v>
      </c>
      <c r="B17" s="13" t="s">
        <v>28</v>
      </c>
      <c r="C17" s="14">
        <v>83</v>
      </c>
      <c r="D17" s="14">
        <v>83</v>
      </c>
      <c r="E17" s="15">
        <f t="shared" si="0"/>
        <v>83</v>
      </c>
      <c r="F17" s="16">
        <f>(E17/'01.06.2024'!E16)*100</f>
        <v>100</v>
      </c>
      <c r="G17" s="17">
        <v>85</v>
      </c>
      <c r="H17" s="17">
        <v>154</v>
      </c>
      <c r="I17" s="20">
        <f t="shared" si="1"/>
        <v>119.5</v>
      </c>
      <c r="J17" s="32">
        <f>(I17/'01.05.2024'!I16)*100</f>
        <v>140.58823529411762</v>
      </c>
      <c r="K17" s="33">
        <v>100</v>
      </c>
      <c r="L17" s="34">
        <v>0</v>
      </c>
      <c r="M17" s="34">
        <v>0</v>
      </c>
      <c r="N17" s="20">
        <f t="shared" si="2"/>
        <v>0</v>
      </c>
      <c r="O17" s="32" t="e">
        <f>(N17/'01.05.2024'!N16)*100</f>
        <v>#DIV/0!</v>
      </c>
      <c r="P17" s="20">
        <v>102</v>
      </c>
      <c r="Q17" s="20">
        <v>102</v>
      </c>
      <c r="R17" s="20">
        <f t="shared" si="3"/>
        <v>102</v>
      </c>
      <c r="S17" s="22">
        <f>(R17/'01.05.2024'!R16)*100</f>
        <v>100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D17" s="39">
        <v>3</v>
      </c>
      <c r="AE17" s="57">
        <f>(C17+G17+L17+P17)/3</f>
        <v>90</v>
      </c>
      <c r="AF17" s="57">
        <f>(D17+H17+M17+Q17)/3</f>
        <v>113</v>
      </c>
      <c r="AG17" s="58"/>
    </row>
    <row r="18" spans="1:33" s="1" customFormat="1">
      <c r="A18" s="12">
        <v>11</v>
      </c>
      <c r="B18" s="13" t="s">
        <v>29</v>
      </c>
      <c r="C18" s="14">
        <v>473</v>
      </c>
      <c r="D18" s="14">
        <v>517</v>
      </c>
      <c r="E18" s="14">
        <f t="shared" si="0"/>
        <v>495</v>
      </c>
      <c r="F18" s="19">
        <f>(E18/'01.06.2024'!E17)*100</f>
        <v>110.49107142857142</v>
      </c>
      <c r="G18" s="20">
        <v>510.7</v>
      </c>
      <c r="H18" s="20">
        <v>510.7</v>
      </c>
      <c r="I18" s="20">
        <f t="shared" si="1"/>
        <v>510.7</v>
      </c>
      <c r="J18" s="32">
        <f>(I18/'01.05.2024'!I17)*100</f>
        <v>103.09881901685675</v>
      </c>
      <c r="K18" s="33">
        <v>100</v>
      </c>
      <c r="L18" s="20">
        <v>458</v>
      </c>
      <c r="M18" s="20">
        <v>458</v>
      </c>
      <c r="N18" s="20">
        <f t="shared" si="2"/>
        <v>458</v>
      </c>
      <c r="O18" s="32" t="e">
        <f>(N18/'01.05.2024'!N17)*100</f>
        <v>#DIV/0!</v>
      </c>
      <c r="P18" s="20">
        <v>477</v>
      </c>
      <c r="Q18" s="20">
        <v>477</v>
      </c>
      <c r="R18" s="20">
        <f t="shared" si="3"/>
        <v>477</v>
      </c>
      <c r="S18" s="22">
        <f>(R18/'01.05.2024'!R17)*100</f>
        <v>94.175715695952604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D18" s="39">
        <v>4</v>
      </c>
      <c r="AE18" s="57">
        <f t="shared" si="9"/>
        <v>479.67500000000001</v>
      </c>
      <c r="AF18" s="57">
        <f t="shared" si="4"/>
        <v>490.67500000000001</v>
      </c>
      <c r="AG18" s="59"/>
    </row>
    <row r="19" spans="1:33">
      <c r="A19" s="12">
        <v>12</v>
      </c>
      <c r="B19" s="13" t="s">
        <v>30</v>
      </c>
      <c r="C19" s="14">
        <v>625.71</v>
      </c>
      <c r="D19" s="14">
        <v>692.1</v>
      </c>
      <c r="E19" s="15">
        <f t="shared" si="0"/>
        <v>658.90499999999997</v>
      </c>
      <c r="F19" s="16">
        <f>(E19/'01.06.2024'!E18)*100</f>
        <v>104.12531605562579</v>
      </c>
      <c r="G19" s="17">
        <v>540</v>
      </c>
      <c r="H19" s="17">
        <v>724</v>
      </c>
      <c r="I19" s="20">
        <f t="shared" si="1"/>
        <v>632</v>
      </c>
      <c r="J19" s="32">
        <f>(I19/'01.05.2024'!I18)*100</f>
        <v>87.899860917941581</v>
      </c>
      <c r="K19" s="33">
        <v>100</v>
      </c>
      <c r="L19" s="22">
        <v>490</v>
      </c>
      <c r="M19" s="22">
        <v>490</v>
      </c>
      <c r="N19" s="22">
        <f t="shared" si="2"/>
        <v>490</v>
      </c>
      <c r="O19" s="32">
        <f>(N19/'01.05.2024'!N18)*100</f>
        <v>51.937039588743453</v>
      </c>
      <c r="P19" s="20">
        <v>462</v>
      </c>
      <c r="Q19" s="20">
        <v>555</v>
      </c>
      <c r="R19" s="20">
        <f t="shared" si="3"/>
        <v>508.5</v>
      </c>
      <c r="S19" s="22">
        <f>(R19/'01.05.2024'!R18)*100</f>
        <v>95.367591897974492</v>
      </c>
      <c r="T19" s="39">
        <v>100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D19" s="39">
        <v>4</v>
      </c>
      <c r="AE19" s="57">
        <f t="shared" si="9"/>
        <v>529.42750000000001</v>
      </c>
      <c r="AF19" s="57">
        <f t="shared" si="4"/>
        <v>615.27499999999998</v>
      </c>
      <c r="AG19" s="58"/>
    </row>
    <row r="20" spans="1:33">
      <c r="A20" s="12">
        <v>13</v>
      </c>
      <c r="B20" s="13" t="s">
        <v>31</v>
      </c>
      <c r="C20" s="21">
        <v>0</v>
      </c>
      <c r="D20" s="21">
        <v>0</v>
      </c>
      <c r="E20" s="23">
        <f t="shared" si="0"/>
        <v>0</v>
      </c>
      <c r="F20" s="16" t="e">
        <f>(E20/'01.06.2024'!E19)*100</f>
        <v>#DIV/0!</v>
      </c>
      <c r="G20" s="18">
        <v>0</v>
      </c>
      <c r="H20" s="18">
        <v>0</v>
      </c>
      <c r="I20" s="22">
        <f t="shared" si="1"/>
        <v>0</v>
      </c>
      <c r="J20" s="32" t="e">
        <f>(I20/'01.05.2024'!I19)*100</f>
        <v>#DIV/0!</v>
      </c>
      <c r="K20" s="33">
        <v>100</v>
      </c>
      <c r="L20" s="20">
        <v>0</v>
      </c>
      <c r="M20" s="20">
        <v>0</v>
      </c>
      <c r="N20" s="20" t="s">
        <v>20</v>
      </c>
      <c r="O20" s="32" t="e">
        <f>(N20/'01.05.2024'!N19)*100</f>
        <v>#VALUE!</v>
      </c>
      <c r="P20" s="20">
        <v>900</v>
      </c>
      <c r="Q20" s="20">
        <v>900</v>
      </c>
      <c r="R20" s="20">
        <f t="shared" si="3"/>
        <v>900</v>
      </c>
      <c r="S20" s="22" t="e">
        <f>(R20/'01.05.2024'!R19)*100</f>
        <v>#DIV/0!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D20" s="39">
        <v>1</v>
      </c>
      <c r="AE20" s="57">
        <f>(C20+G20+L20+P20)/1</f>
        <v>900</v>
      </c>
      <c r="AF20" s="57">
        <f>(D20+H20+M20+Q20)/1</f>
        <v>900</v>
      </c>
      <c r="AG20" s="58"/>
    </row>
    <row r="21" spans="1:33">
      <c r="A21" s="12">
        <v>14</v>
      </c>
      <c r="B21" s="13" t="s">
        <v>32</v>
      </c>
      <c r="C21" s="14" t="s">
        <v>20</v>
      </c>
      <c r="D21" s="14" t="s">
        <v>20</v>
      </c>
      <c r="E21" s="15" t="s">
        <v>20</v>
      </c>
      <c r="F21" s="16" t="e">
        <f>(E21/'01.06.2024'!E20)*100</f>
        <v>#VALUE!</v>
      </c>
      <c r="G21" s="17" t="s">
        <v>20</v>
      </c>
      <c r="H21" s="17" t="s">
        <v>20</v>
      </c>
      <c r="I21" s="20" t="s">
        <v>20</v>
      </c>
      <c r="J21" s="32" t="e">
        <f>(I21/'01.05.2024'!I20)*100</f>
        <v>#VALUE!</v>
      </c>
      <c r="K21" s="33">
        <v>0</v>
      </c>
      <c r="L21" s="20" t="s">
        <v>20</v>
      </c>
      <c r="M21" s="20" t="s">
        <v>20</v>
      </c>
      <c r="N21" s="20" t="s">
        <v>20</v>
      </c>
      <c r="O21" s="32" t="e">
        <f>(N21/'01.05.2024'!N20)*100</f>
        <v>#VALUE!</v>
      </c>
      <c r="P21" s="20" t="s">
        <v>20</v>
      </c>
      <c r="Q21" s="20" t="s">
        <v>20</v>
      </c>
      <c r="R21" s="20" t="s">
        <v>20</v>
      </c>
      <c r="S21" s="22" t="e">
        <f>(R21/'01.05.2024'!R20)*100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9"/>
        <v>#VALUE!</v>
      </c>
      <c r="AF21" s="57" t="e">
        <f t="shared" si="4"/>
        <v>#VALUE!</v>
      </c>
      <c r="AG21" s="58"/>
    </row>
    <row r="22" spans="1:33">
      <c r="A22" s="12">
        <v>15</v>
      </c>
      <c r="B22" s="13" t="s">
        <v>33</v>
      </c>
      <c r="C22" s="14" t="s">
        <v>20</v>
      </c>
      <c r="D22" s="14" t="s">
        <v>20</v>
      </c>
      <c r="E22" s="15" t="e">
        <f t="shared" si="0"/>
        <v>#VALUE!</v>
      </c>
      <c r="F22" s="16" t="e">
        <f>(E22/'01.06.2024'!E21)*100</f>
        <v>#VALUE!</v>
      </c>
      <c r="G22" s="17" t="s">
        <v>34</v>
      </c>
      <c r="H22" s="17" t="s">
        <v>34</v>
      </c>
      <c r="I22" s="20" t="s">
        <v>20</v>
      </c>
      <c r="J22" s="32" t="e">
        <f>(I22/'01.05.2024'!I21)*100</f>
        <v>#VALUE!</v>
      </c>
      <c r="K22" s="33">
        <v>0</v>
      </c>
      <c r="L22" s="20" t="s">
        <v>34</v>
      </c>
      <c r="M22" s="20" t="s">
        <v>34</v>
      </c>
      <c r="N22" s="20" t="s">
        <v>20</v>
      </c>
      <c r="O22" s="32" t="e">
        <f>(N22/'01.05.2024'!N21)*100</f>
        <v>#VALUE!</v>
      </c>
      <c r="P22" s="20" t="s">
        <v>20</v>
      </c>
      <c r="Q22" s="20" t="s">
        <v>20</v>
      </c>
      <c r="R22" s="20" t="s">
        <v>20</v>
      </c>
      <c r="S22" s="22" t="e">
        <f>(R22/'01.05.2024'!R21)*100</f>
        <v>#VALUE!</v>
      </c>
      <c r="T22" s="39">
        <v>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9"/>
        <v>#VALUE!</v>
      </c>
      <c r="AF22" s="57" t="e">
        <f t="shared" si="4"/>
        <v>#VALUE!</v>
      </c>
      <c r="AG22" s="58"/>
    </row>
    <row r="23" spans="1:33">
      <c r="A23" s="12">
        <v>16</v>
      </c>
      <c r="B23" s="13" t="s">
        <v>35</v>
      </c>
      <c r="C23" s="14">
        <v>0</v>
      </c>
      <c r="D23" s="14">
        <v>0</v>
      </c>
      <c r="E23" s="15">
        <f t="shared" si="0"/>
        <v>0</v>
      </c>
      <c r="F23" s="16">
        <f>(E23/'01.06.2024'!E22)*100</f>
        <v>0</v>
      </c>
      <c r="G23" s="24">
        <v>0</v>
      </c>
      <c r="H23" s="24">
        <v>0</v>
      </c>
      <c r="I23" s="20">
        <f>(G23+H23)/2</f>
        <v>0</v>
      </c>
      <c r="J23" s="32">
        <f>(I23/'01.05.2024'!I22)*100</f>
        <v>0</v>
      </c>
      <c r="K23" s="33">
        <v>0</v>
      </c>
      <c r="L23" s="20">
        <v>0</v>
      </c>
      <c r="M23" s="20">
        <v>0</v>
      </c>
      <c r="N23" s="20"/>
      <c r="O23" s="32" t="e">
        <f>(N23/'01.05.2024'!N22)*100</f>
        <v>#DIV/0!</v>
      </c>
      <c r="P23" s="20">
        <v>353</v>
      </c>
      <c r="Q23" s="20">
        <v>353</v>
      </c>
      <c r="R23" s="20">
        <f t="shared" si="3"/>
        <v>353</v>
      </c>
      <c r="S23" s="22">
        <f>(R23/'01.05.2024'!R22)*100</f>
        <v>100</v>
      </c>
      <c r="T23" s="39">
        <v>50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D23" s="39">
        <v>1</v>
      </c>
      <c r="AE23" s="57">
        <f>(C23+G23+L23+P23)/1</f>
        <v>353</v>
      </c>
      <c r="AF23" s="57">
        <f>(D23+H23+M23+Q23)/1</f>
        <v>353</v>
      </c>
      <c r="AG23" s="58"/>
    </row>
    <row r="24" spans="1:33">
      <c r="A24" s="12">
        <v>17</v>
      </c>
      <c r="B24" s="13" t="s">
        <v>36</v>
      </c>
      <c r="C24" s="14">
        <v>120</v>
      </c>
      <c r="D24" s="25">
        <v>510</v>
      </c>
      <c r="E24" s="15">
        <f t="shared" si="0"/>
        <v>315</v>
      </c>
      <c r="F24" s="16">
        <f>(E24/'01.06.2024'!E23)*100</f>
        <v>137.25490196078431</v>
      </c>
      <c r="G24" s="26">
        <v>124</v>
      </c>
      <c r="H24" s="26">
        <v>400</v>
      </c>
      <c r="I24" s="20">
        <f t="shared" si="1"/>
        <v>262</v>
      </c>
      <c r="J24" s="32">
        <f>(I24/'01.05.2024'!I23)*100</f>
        <v>132.69182071410484</v>
      </c>
      <c r="K24" s="35">
        <v>100</v>
      </c>
      <c r="L24" s="20">
        <v>140</v>
      </c>
      <c r="M24" s="20">
        <v>299</v>
      </c>
      <c r="N24" s="20">
        <f t="shared" si="2"/>
        <v>219.5</v>
      </c>
      <c r="O24" s="32">
        <f>(N24/'01.05.2024'!N23)*100</f>
        <v>80.550458715596335</v>
      </c>
      <c r="P24" s="20">
        <v>160</v>
      </c>
      <c r="Q24" s="20">
        <v>1450</v>
      </c>
      <c r="R24" s="20">
        <f t="shared" si="3"/>
        <v>805</v>
      </c>
      <c r="S24" s="22">
        <f>(R24/'01.05.2024'!R23)*100</f>
        <v>387.95180722891564</v>
      </c>
      <c r="T24" s="39">
        <v>100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9"/>
        <v>136</v>
      </c>
      <c r="AF24" s="57">
        <f t="shared" si="4"/>
        <v>664.75</v>
      </c>
      <c r="AG24" s="58"/>
    </row>
    <row r="25" spans="1:33">
      <c r="A25" s="12">
        <v>18</v>
      </c>
      <c r="B25" s="13" t="s">
        <v>37</v>
      </c>
      <c r="C25" s="14">
        <v>0</v>
      </c>
      <c r="D25" s="14">
        <v>0</v>
      </c>
      <c r="E25" s="15">
        <f t="shared" si="0"/>
        <v>0</v>
      </c>
      <c r="F25" s="16" t="e">
        <f>(E25/'01.06.2024'!E24)*100</f>
        <v>#DIV/0!</v>
      </c>
      <c r="G25" s="17">
        <v>896</v>
      </c>
      <c r="H25" s="17">
        <v>1027</v>
      </c>
      <c r="I25" s="20">
        <f t="shared" si="1"/>
        <v>961.5</v>
      </c>
      <c r="J25" s="32">
        <f>(I25/'01.05.2024'!I24)*100</f>
        <v>227.3049645390071</v>
      </c>
      <c r="K25" s="33">
        <v>100</v>
      </c>
      <c r="L25" s="20">
        <v>0</v>
      </c>
      <c r="M25" s="20">
        <v>0</v>
      </c>
      <c r="N25" s="20">
        <f t="shared" si="2"/>
        <v>0</v>
      </c>
      <c r="O25" s="32" t="e">
        <f>(N25/'01.05.2024'!N24)*100</f>
        <v>#DIV/0!</v>
      </c>
      <c r="P25" s="20">
        <v>0</v>
      </c>
      <c r="Q25" s="20">
        <v>0</v>
      </c>
      <c r="R25" s="20">
        <f t="shared" si="3"/>
        <v>0</v>
      </c>
      <c r="S25" s="22" t="e">
        <f>(R25/'01.05.2024'!R24)*100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D25" s="39">
        <v>1</v>
      </c>
      <c r="AE25" s="57">
        <f>(C25+G25+L25+P25)/1</f>
        <v>896</v>
      </c>
      <c r="AF25" s="57">
        <f>(D25+H25+M25+Q25)/1</f>
        <v>1027</v>
      </c>
      <c r="AG25" s="58"/>
    </row>
    <row r="26" spans="1:33">
      <c r="A26" s="12">
        <v>19</v>
      </c>
      <c r="B26" s="13" t="s">
        <v>38</v>
      </c>
      <c r="C26" s="14">
        <v>0</v>
      </c>
      <c r="D26" s="14">
        <v>0</v>
      </c>
      <c r="E26" s="15" t="s">
        <v>34</v>
      </c>
      <c r="F26" s="16" t="e">
        <f>(E26/'01.06.2024'!E25)*100</f>
        <v>#VALUE!</v>
      </c>
      <c r="G26" s="17">
        <v>173</v>
      </c>
      <c r="H26" s="17">
        <v>552</v>
      </c>
      <c r="I26" s="20">
        <f t="shared" si="1"/>
        <v>362.5</v>
      </c>
      <c r="J26" s="32" t="e">
        <f>(I26/'01.05.2024'!I25)*100</f>
        <v>#DIV/0!</v>
      </c>
      <c r="K26" s="33">
        <v>0</v>
      </c>
      <c r="L26" s="20">
        <v>0</v>
      </c>
      <c r="M26" s="20">
        <v>0</v>
      </c>
      <c r="N26" s="20">
        <f t="shared" si="2"/>
        <v>0</v>
      </c>
      <c r="O26" s="32" t="e">
        <f>(N26/'01.05.2024'!N25)*100</f>
        <v>#DIV/0!</v>
      </c>
      <c r="P26" s="20">
        <v>493</v>
      </c>
      <c r="Q26" s="20">
        <v>720</v>
      </c>
      <c r="R26" s="20">
        <f t="shared" si="3"/>
        <v>606.5</v>
      </c>
      <c r="S26" s="22" t="e">
        <f>(R26/'01.05.2024'!R25)*100</f>
        <v>#DIV/0!</v>
      </c>
      <c r="T26" s="39">
        <v>50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D26" s="39">
        <v>2</v>
      </c>
      <c r="AE26" s="57">
        <f>(C26+G26+L26+P26)/2</f>
        <v>333</v>
      </c>
      <c r="AF26" s="57">
        <f>(D26+H26+M26+Q26)/2</f>
        <v>636</v>
      </c>
      <c r="AG26" s="58"/>
    </row>
    <row r="27" spans="1:33">
      <c r="A27" s="12">
        <v>20</v>
      </c>
      <c r="B27" s="13" t="s">
        <v>39</v>
      </c>
      <c r="C27" s="14">
        <v>74</v>
      </c>
      <c r="D27" s="14">
        <v>192</v>
      </c>
      <c r="E27" s="15">
        <f t="shared" si="0"/>
        <v>133</v>
      </c>
      <c r="F27" s="16">
        <f>(E27/'01.06.2024'!E26)*100</f>
        <v>76.349024110218139</v>
      </c>
      <c r="G27" s="17">
        <v>75</v>
      </c>
      <c r="H27" s="17">
        <v>218</v>
      </c>
      <c r="I27" s="20">
        <f t="shared" si="1"/>
        <v>146.5</v>
      </c>
      <c r="J27" s="32">
        <f>(I27/'01.05.2024'!I26)*100</f>
        <v>72.795031055900623</v>
      </c>
      <c r="K27" s="33">
        <v>100</v>
      </c>
      <c r="L27" s="20">
        <v>65</v>
      </c>
      <c r="M27" s="22">
        <v>159</v>
      </c>
      <c r="N27" s="22">
        <f t="shared" si="2"/>
        <v>112</v>
      </c>
      <c r="O27" s="32">
        <f>(N27/'01.05.2024'!N26)*100</f>
        <v>56.126284139313455</v>
      </c>
      <c r="P27" s="20">
        <v>45</v>
      </c>
      <c r="Q27" s="20">
        <v>256</v>
      </c>
      <c r="R27" s="20">
        <f t="shared" si="3"/>
        <v>150.5</v>
      </c>
      <c r="S27" s="22">
        <f>(R27/'01.05.2024'!R26)*100</f>
        <v>60.906515580736539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9"/>
        <v>64.75</v>
      </c>
      <c r="AF27" s="57">
        <f t="shared" si="4"/>
        <v>206.25</v>
      </c>
      <c r="AG27" s="58"/>
    </row>
    <row r="28" spans="1:33">
      <c r="A28" s="12">
        <v>21</v>
      </c>
      <c r="B28" s="13" t="s">
        <v>40</v>
      </c>
      <c r="C28" s="14">
        <v>84</v>
      </c>
      <c r="D28" s="14">
        <v>84</v>
      </c>
      <c r="E28" s="15">
        <f t="shared" si="0"/>
        <v>84</v>
      </c>
      <c r="F28" s="16">
        <f>(E28/'01.06.2024'!E27)*100</f>
        <v>106.32911392405062</v>
      </c>
      <c r="G28" s="17">
        <v>76</v>
      </c>
      <c r="H28" s="17">
        <v>78</v>
      </c>
      <c r="I28" s="20">
        <f t="shared" si="1"/>
        <v>77</v>
      </c>
      <c r="J28" s="32">
        <f>(I28/'01.05.2024'!I27)*100</f>
        <v>100</v>
      </c>
      <c r="K28" s="33">
        <v>100</v>
      </c>
      <c r="L28" s="20">
        <v>98</v>
      </c>
      <c r="M28" s="20">
        <v>98</v>
      </c>
      <c r="N28" s="20">
        <f t="shared" si="2"/>
        <v>98</v>
      </c>
      <c r="O28" s="32">
        <f>(N28/'01.05.2024'!N27)*100</f>
        <v>122.50000000000001</v>
      </c>
      <c r="P28" s="20">
        <v>98</v>
      </c>
      <c r="Q28" s="20">
        <v>98</v>
      </c>
      <c r="R28" s="20">
        <f t="shared" si="3"/>
        <v>98</v>
      </c>
      <c r="S28" s="22">
        <f>(R28/'01.05.2024'!R27)*100</f>
        <v>113.95348837209302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9"/>
        <v>89</v>
      </c>
      <c r="AF28" s="57">
        <f t="shared" si="4"/>
        <v>89.5</v>
      </c>
      <c r="AG28" s="58"/>
    </row>
    <row r="29" spans="1:33" ht="21.6">
      <c r="A29" s="12">
        <v>22</v>
      </c>
      <c r="B29" s="13" t="s">
        <v>41</v>
      </c>
      <c r="C29" s="14">
        <v>82</v>
      </c>
      <c r="D29" s="14">
        <v>82</v>
      </c>
      <c r="E29" s="15">
        <f t="shared" si="0"/>
        <v>82</v>
      </c>
      <c r="F29" s="16">
        <f>(E29/'01.06.2024'!E28)*100</f>
        <v>105.12820512820514</v>
      </c>
      <c r="G29" s="17">
        <v>65</v>
      </c>
      <c r="H29" s="17">
        <v>65</v>
      </c>
      <c r="I29" s="20">
        <f t="shared" si="1"/>
        <v>65</v>
      </c>
      <c r="J29" s="32">
        <f>(I29/'01.05.2024'!I28)*100</f>
        <v>100</v>
      </c>
      <c r="K29" s="33">
        <v>100</v>
      </c>
      <c r="L29" s="20">
        <v>0</v>
      </c>
      <c r="M29" s="20">
        <v>0</v>
      </c>
      <c r="N29" s="20">
        <f t="shared" si="2"/>
        <v>0</v>
      </c>
      <c r="O29" s="32">
        <f>(N29/'01.05.2024'!N28)*100</f>
        <v>0</v>
      </c>
      <c r="P29" s="20">
        <v>0</v>
      </c>
      <c r="Q29" s="20">
        <v>0</v>
      </c>
      <c r="R29" s="20">
        <f t="shared" si="3"/>
        <v>0</v>
      </c>
      <c r="S29" s="22">
        <f>(R29/'01.05.2024'!R28)*100</f>
        <v>0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D29" s="39">
        <v>2</v>
      </c>
      <c r="AE29" s="57">
        <f>(C29+G29+L29+P29)/2</f>
        <v>73.5</v>
      </c>
      <c r="AF29" s="57">
        <f>(D29+H29+M29+Q29)/2</f>
        <v>73.5</v>
      </c>
      <c r="AG29" s="58"/>
    </row>
    <row r="30" spans="1:33">
      <c r="A30" s="12">
        <v>23</v>
      </c>
      <c r="B30" s="13" t="s">
        <v>42</v>
      </c>
      <c r="C30" s="14">
        <v>109</v>
      </c>
      <c r="D30" s="14">
        <v>116.1</v>
      </c>
      <c r="E30" s="15">
        <f t="shared" si="0"/>
        <v>112.55</v>
      </c>
      <c r="F30" s="16">
        <f>(E30/'01.06.2024'!E29)*100</f>
        <v>103.20953690967447</v>
      </c>
      <c r="G30" s="17">
        <v>108</v>
      </c>
      <c r="H30" s="17">
        <v>108</v>
      </c>
      <c r="I30" s="20">
        <f t="shared" si="1"/>
        <v>108</v>
      </c>
      <c r="J30" s="32">
        <f>(I30/'01.05.2024'!I29)*100</f>
        <v>104.34782608695652</v>
      </c>
      <c r="K30" s="33">
        <v>100</v>
      </c>
      <c r="L30" s="20">
        <v>99</v>
      </c>
      <c r="M30" s="20">
        <v>99</v>
      </c>
      <c r="N30" s="20">
        <f t="shared" si="2"/>
        <v>99</v>
      </c>
      <c r="O30" s="32">
        <f>(N30/'01.05.2024'!N29)*100</f>
        <v>92.523364485981304</v>
      </c>
      <c r="P30" s="20">
        <v>103</v>
      </c>
      <c r="Q30" s="20">
        <v>103</v>
      </c>
      <c r="R30" s="20">
        <f t="shared" si="3"/>
        <v>103</v>
      </c>
      <c r="S30" s="22">
        <f>(R30/'01.05.2024'!R29)*100</f>
        <v>98.235574630424409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9"/>
        <v>104.75</v>
      </c>
      <c r="AF30" s="57">
        <f t="shared" si="4"/>
        <v>106.52500000000001</v>
      </c>
      <c r="AG30" s="58"/>
    </row>
    <row r="31" spans="1:33">
      <c r="A31" s="12">
        <v>24</v>
      </c>
      <c r="B31" s="13" t="s">
        <v>43</v>
      </c>
      <c r="C31" s="14">
        <v>525</v>
      </c>
      <c r="D31" s="14">
        <v>525</v>
      </c>
      <c r="E31" s="15">
        <f t="shared" si="0"/>
        <v>525</v>
      </c>
      <c r="F31" s="16">
        <f>(E31/'01.06.2024'!E30)*100</f>
        <v>114.75409836065573</v>
      </c>
      <c r="G31" s="17">
        <v>427.5</v>
      </c>
      <c r="H31" s="17">
        <v>500</v>
      </c>
      <c r="I31" s="20">
        <f t="shared" si="1"/>
        <v>463.75</v>
      </c>
      <c r="J31" s="32">
        <f>(I31/'01.05.2024'!I30)*100</f>
        <v>93.98115310568447</v>
      </c>
      <c r="K31" s="33">
        <v>100</v>
      </c>
      <c r="L31" s="20">
        <v>0</v>
      </c>
      <c r="M31" s="20">
        <v>0</v>
      </c>
      <c r="N31" s="20">
        <f t="shared" si="2"/>
        <v>0</v>
      </c>
      <c r="O31" s="32" t="e">
        <f>(N31/'01.05.2024'!N30)*100</f>
        <v>#DIV/0!</v>
      </c>
      <c r="P31" s="20">
        <v>0</v>
      </c>
      <c r="Q31" s="20">
        <v>0</v>
      </c>
      <c r="R31" s="20">
        <f t="shared" si="3"/>
        <v>0</v>
      </c>
      <c r="S31" s="22">
        <f>(R31/'01.05.2024'!R30)*100</f>
        <v>0</v>
      </c>
      <c r="T31" s="39">
        <v>100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D31" s="39">
        <v>2</v>
      </c>
      <c r="AE31" s="57">
        <f>(C31+G31+L31+P31)/2</f>
        <v>476.25</v>
      </c>
      <c r="AF31" s="57">
        <f>(D31+H31+M31+Q31)/2</f>
        <v>512.5</v>
      </c>
      <c r="AG31" s="58"/>
    </row>
    <row r="32" spans="1:33">
      <c r="A32" s="12">
        <v>25</v>
      </c>
      <c r="B32" s="13" t="s">
        <v>44</v>
      </c>
      <c r="C32" s="21">
        <v>1088</v>
      </c>
      <c r="D32" s="21">
        <v>1550</v>
      </c>
      <c r="E32" s="27">
        <f t="shared" si="0"/>
        <v>1319</v>
      </c>
      <c r="F32" s="16">
        <f>(E32/'01.06.2024'!E31)*100</f>
        <v>98.238558075447799</v>
      </c>
      <c r="G32" s="28">
        <v>1061</v>
      </c>
      <c r="H32" s="18">
        <v>1383</v>
      </c>
      <c r="I32" s="22">
        <f t="shared" si="1"/>
        <v>1222</v>
      </c>
      <c r="J32" s="32">
        <f>(I32/'01.05.2024'!I31)*100</f>
        <v>95.219542603342816</v>
      </c>
      <c r="K32" s="33">
        <v>100</v>
      </c>
      <c r="L32" s="20">
        <v>490</v>
      </c>
      <c r="M32" s="20">
        <v>680</v>
      </c>
      <c r="N32" s="20">
        <f t="shared" si="2"/>
        <v>585</v>
      </c>
      <c r="O32" s="32">
        <f>(N32/'01.05.2024'!N31)*100</f>
        <v>117</v>
      </c>
      <c r="P32" s="36">
        <v>1044</v>
      </c>
      <c r="Q32" s="36">
        <v>1044</v>
      </c>
      <c r="R32" s="20">
        <f t="shared" si="3"/>
        <v>1044</v>
      </c>
      <c r="S32" s="22">
        <f>(R32/'01.05.2024'!R31)*100</f>
        <v>94.198321754037721</v>
      </c>
      <c r="T32" s="39">
        <v>50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D32" s="39">
        <v>4</v>
      </c>
      <c r="AE32" s="57">
        <f t="shared" si="9"/>
        <v>920.75</v>
      </c>
      <c r="AF32" s="57">
        <f t="shared" si="4"/>
        <v>1164.25</v>
      </c>
      <c r="AG32" s="58"/>
    </row>
    <row r="33" spans="1:33">
      <c r="A33" s="12">
        <v>26</v>
      </c>
      <c r="B33" s="13" t="s">
        <v>45</v>
      </c>
      <c r="C33" s="14">
        <v>119</v>
      </c>
      <c r="D33" s="14">
        <v>119</v>
      </c>
      <c r="E33" s="15">
        <f t="shared" si="0"/>
        <v>119</v>
      </c>
      <c r="F33" s="16">
        <f>(E33/'01.06.2024'!E32)*100</f>
        <v>86.357039187227855</v>
      </c>
      <c r="G33" s="17">
        <v>117</v>
      </c>
      <c r="H33" s="17">
        <v>117</v>
      </c>
      <c r="I33" s="20">
        <f t="shared" si="1"/>
        <v>117</v>
      </c>
      <c r="J33" s="32">
        <f>(I33/'01.05.2024'!I32)*100</f>
        <v>106.36363636363637</v>
      </c>
      <c r="K33" s="33">
        <v>100</v>
      </c>
      <c r="L33" s="20">
        <v>0</v>
      </c>
      <c r="M33" s="20">
        <v>0</v>
      </c>
      <c r="N33" s="20" t="s">
        <v>34</v>
      </c>
      <c r="O33" s="32" t="e">
        <f>(N33/'01.05.2024'!N32)*100</f>
        <v>#VALUE!</v>
      </c>
      <c r="P33" s="20">
        <v>0</v>
      </c>
      <c r="Q33" s="20">
        <v>0</v>
      </c>
      <c r="R33" s="20">
        <f t="shared" si="3"/>
        <v>0</v>
      </c>
      <c r="S33" s="22">
        <f>(R33/'01.05.2024'!R32)*100</f>
        <v>0</v>
      </c>
      <c r="T33" s="39">
        <v>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D33" s="39">
        <v>4</v>
      </c>
      <c r="AE33" s="57">
        <f>(C33+G33+L33+P33)/2</f>
        <v>118</v>
      </c>
      <c r="AF33" s="57">
        <f>(D33+H33+M33+Q33)/2</f>
        <v>118</v>
      </c>
      <c r="AG33" s="58"/>
    </row>
    <row r="34" spans="1:33">
      <c r="A34" s="12">
        <v>27</v>
      </c>
      <c r="B34" s="13" t="s">
        <v>46</v>
      </c>
      <c r="C34" s="14">
        <v>363</v>
      </c>
      <c r="D34" s="14">
        <v>363</v>
      </c>
      <c r="E34" s="15">
        <f t="shared" si="0"/>
        <v>363</v>
      </c>
      <c r="F34" s="16">
        <f>(E34/'01.06.2024'!E33)*100</f>
        <v>99.917423616845582</v>
      </c>
      <c r="G34" s="17">
        <v>483</v>
      </c>
      <c r="H34" s="17">
        <v>483</v>
      </c>
      <c r="I34" s="20">
        <f t="shared" si="1"/>
        <v>483</v>
      </c>
      <c r="J34" s="32">
        <f>(I34/'01.05.2024'!I33)*100</f>
        <v>173.86609071274296</v>
      </c>
      <c r="K34" s="33">
        <v>100</v>
      </c>
      <c r="L34" s="20">
        <v>0</v>
      </c>
      <c r="M34" s="20">
        <v>0</v>
      </c>
      <c r="N34" s="20">
        <f>(L34+M34)/2</f>
        <v>0</v>
      </c>
      <c r="O34" s="32" t="e">
        <f>(N34/'01.05.2024'!N33)*100</f>
        <v>#DIV/0!</v>
      </c>
      <c r="P34" s="20">
        <v>290</v>
      </c>
      <c r="Q34" s="20">
        <v>290</v>
      </c>
      <c r="R34" s="20">
        <f t="shared" si="3"/>
        <v>290</v>
      </c>
      <c r="S34" s="22">
        <f>(R34/'01.05.2024'!R33)*100</f>
        <v>97.741826761038084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D34" s="39">
        <v>3</v>
      </c>
      <c r="AE34" s="57">
        <f>(C34+G34+L34+P34)/3</f>
        <v>378.66666666666669</v>
      </c>
      <c r="AF34" s="57">
        <f>(D34+H34+M34+Q34)/3</f>
        <v>378.66666666666669</v>
      </c>
      <c r="AG34" s="58"/>
    </row>
    <row r="35" spans="1:33">
      <c r="A35" s="12">
        <v>28</v>
      </c>
      <c r="B35" s="13" t="s">
        <v>47</v>
      </c>
      <c r="C35" s="14">
        <v>463</v>
      </c>
      <c r="D35" s="14">
        <v>906</v>
      </c>
      <c r="E35" s="15">
        <f t="shared" si="0"/>
        <v>684.5</v>
      </c>
      <c r="F35" s="16">
        <f>(E35/'01.06.2024'!E34)*100</f>
        <v>87.531969309462923</v>
      </c>
      <c r="G35" s="18">
        <v>567</v>
      </c>
      <c r="H35" s="18">
        <v>752</v>
      </c>
      <c r="I35" s="22">
        <f t="shared" si="1"/>
        <v>659.5</v>
      </c>
      <c r="J35" s="32">
        <f>(I35/'01.05.2024'!I34)*100</f>
        <v>92.173305380852554</v>
      </c>
      <c r="K35" s="33">
        <v>100</v>
      </c>
      <c r="L35" s="20">
        <v>0</v>
      </c>
      <c r="M35" s="22">
        <v>0</v>
      </c>
      <c r="N35" s="20">
        <f>(L35+M35)/2</f>
        <v>0</v>
      </c>
      <c r="O35" s="32">
        <f>(N35/'01.05.2024'!N34)*100</f>
        <v>0</v>
      </c>
      <c r="P35" s="22">
        <v>0</v>
      </c>
      <c r="Q35" s="20">
        <v>0</v>
      </c>
      <c r="R35" s="20">
        <f t="shared" si="3"/>
        <v>0</v>
      </c>
      <c r="S35" s="22">
        <f>(R35/'01.05.2024'!R34)*100</f>
        <v>0</v>
      </c>
      <c r="T35" s="39">
        <v>50</v>
      </c>
      <c r="U35" s="20" t="s">
        <v>20</v>
      </c>
      <c r="V35" s="20" t="s">
        <v>20</v>
      </c>
      <c r="W35" s="20" t="s">
        <v>20</v>
      </c>
      <c r="X35" s="20"/>
      <c r="Y35" s="20" t="s">
        <v>20</v>
      </c>
      <c r="Z35" s="20" t="s">
        <v>20</v>
      </c>
      <c r="AA35" s="20" t="s">
        <v>20</v>
      </c>
      <c r="AB35" s="20"/>
      <c r="AC35" s="39">
        <v>0</v>
      </c>
      <c r="AD35" s="39">
        <v>2</v>
      </c>
      <c r="AE35" s="57">
        <f>(C35+G35+L35+P35)/2</f>
        <v>515</v>
      </c>
      <c r="AF35" s="57">
        <f>(D35+H35+M35+Q35)/2</f>
        <v>829</v>
      </c>
      <c r="AG35" s="58"/>
    </row>
    <row r="36" spans="1:33">
      <c r="A36" s="12">
        <v>29</v>
      </c>
      <c r="B36" s="13" t="s">
        <v>48</v>
      </c>
      <c r="C36" s="14">
        <v>80</v>
      </c>
      <c r="D36" s="14">
        <v>80</v>
      </c>
      <c r="E36" s="15">
        <f t="shared" si="0"/>
        <v>80</v>
      </c>
      <c r="F36" s="16">
        <f>(E36/'01.06.2024'!E35)*100</f>
        <v>228.57142857142856</v>
      </c>
      <c r="G36" s="17">
        <v>94</v>
      </c>
      <c r="H36" s="17">
        <v>94</v>
      </c>
      <c r="I36" s="20">
        <f t="shared" si="1"/>
        <v>94</v>
      </c>
      <c r="J36" s="32">
        <f>(I36/'01.05.2024'!I35)*100</f>
        <v>223.80952380952382</v>
      </c>
      <c r="K36" s="33">
        <v>100</v>
      </c>
      <c r="L36" s="20">
        <v>0</v>
      </c>
      <c r="M36" s="20">
        <v>0</v>
      </c>
      <c r="N36" s="20">
        <f>(L36+M36)/2</f>
        <v>0</v>
      </c>
      <c r="O36" s="32" t="e">
        <f>(N36/'01.05.2024'!N35)*100</f>
        <v>#DIV/0!</v>
      </c>
      <c r="P36" s="20">
        <v>94</v>
      </c>
      <c r="Q36" s="20">
        <v>94</v>
      </c>
      <c r="R36" s="20">
        <f t="shared" si="3"/>
        <v>94</v>
      </c>
      <c r="S36" s="22">
        <f>(R36/'01.05.2024'!R35)*100</f>
        <v>223.80952380952382</v>
      </c>
      <c r="T36" s="39">
        <v>50</v>
      </c>
      <c r="U36" s="40">
        <v>45</v>
      </c>
      <c r="V36" s="40">
        <v>75</v>
      </c>
      <c r="W36" s="40">
        <f>(U36+V36)/2</f>
        <v>60</v>
      </c>
      <c r="X36" s="41">
        <f>(W36/'01.05.2024'!W35)*100</f>
        <v>171.42857142857142</v>
      </c>
      <c r="Y36" s="40">
        <v>95</v>
      </c>
      <c r="Z36" s="42">
        <v>95</v>
      </c>
      <c r="AA36" s="40">
        <f>(Y36+Z36)/2</f>
        <v>95</v>
      </c>
      <c r="AB36" s="41">
        <f>(AA36/'01.05.2024'!AA35)*100</f>
        <v>118.75</v>
      </c>
      <c r="AC36" s="39">
        <v>100</v>
      </c>
      <c r="AD36" s="39">
        <v>5</v>
      </c>
      <c r="AE36" s="57">
        <f>(C36+G36+L36+P36+U36+Y36)/5</f>
        <v>81.599999999999994</v>
      </c>
      <c r="AF36" s="57">
        <f>(D36+H36+M36+Q36+V36+Z36)/5</f>
        <v>87.6</v>
      </c>
      <c r="AG36" s="58"/>
    </row>
    <row r="37" spans="1:33">
      <c r="A37" s="12">
        <v>30</v>
      </c>
      <c r="B37" s="13" t="s">
        <v>49</v>
      </c>
      <c r="C37" s="14">
        <v>45</v>
      </c>
      <c r="D37" s="14">
        <v>45</v>
      </c>
      <c r="E37" s="15">
        <f t="shared" si="0"/>
        <v>45</v>
      </c>
      <c r="F37" s="16">
        <f>(E37/'01.06.2024'!E36)*100</f>
        <v>112.5</v>
      </c>
      <c r="G37" s="17">
        <v>49</v>
      </c>
      <c r="H37" s="17">
        <v>49</v>
      </c>
      <c r="I37" s="20">
        <f t="shared" si="1"/>
        <v>49</v>
      </c>
      <c r="J37" s="32">
        <f>(I37/'01.05.2024'!I36)*100</f>
        <v>132.43243243243242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>
        <f>(N37/'01.05.2024'!N36)*100</f>
        <v>0</v>
      </c>
      <c r="P37" s="20">
        <v>49</v>
      </c>
      <c r="Q37" s="20">
        <v>60</v>
      </c>
      <c r="R37" s="20">
        <f t="shared" si="3"/>
        <v>54.5</v>
      </c>
      <c r="S37" s="22">
        <f>(R37/'01.05.2024'!R36)*100</f>
        <v>111.22448979591837</v>
      </c>
      <c r="T37" s="39">
        <v>100</v>
      </c>
      <c r="U37" s="40">
        <v>48</v>
      </c>
      <c r="V37" s="40">
        <v>48</v>
      </c>
      <c r="W37" s="40">
        <f t="shared" ref="W37:W47" si="10">(U37+V37)/2</f>
        <v>48</v>
      </c>
      <c r="X37" s="41">
        <f>(W37/'01.05.2024'!W36)*100</f>
        <v>126.31578947368421</v>
      </c>
      <c r="Y37" s="40">
        <v>49</v>
      </c>
      <c r="Z37" s="40">
        <v>49</v>
      </c>
      <c r="AA37" s="40">
        <v>35</v>
      </c>
      <c r="AB37" s="41">
        <f>(AA37/'01.05.2024'!AA36)*100</f>
        <v>100</v>
      </c>
      <c r="AC37" s="39">
        <v>100</v>
      </c>
      <c r="AD37" s="39">
        <v>5</v>
      </c>
      <c r="AE37" s="57">
        <f>(C37+G37+L37+P37+U37+Y37)/5</f>
        <v>48</v>
      </c>
      <c r="AF37" s="57">
        <f>(D37+H37+M37+Q37+V37+Z37)/5</f>
        <v>50.2</v>
      </c>
      <c r="AG37" s="58"/>
    </row>
    <row r="38" spans="1:33">
      <c r="A38" s="12">
        <v>31</v>
      </c>
      <c r="B38" s="13" t="s">
        <v>50</v>
      </c>
      <c r="C38" s="14">
        <v>0</v>
      </c>
      <c r="D38" s="14">
        <v>0</v>
      </c>
      <c r="E38" s="15">
        <f t="shared" si="0"/>
        <v>0</v>
      </c>
      <c r="F38" s="16" t="e">
        <f>(E38/'01.06.2024'!E37)*100</f>
        <v>#DIV/0!</v>
      </c>
      <c r="G38" s="17">
        <v>0</v>
      </c>
      <c r="H38" s="17">
        <v>0</v>
      </c>
      <c r="I38" s="20">
        <f t="shared" si="1"/>
        <v>0</v>
      </c>
      <c r="J38" s="32">
        <f>(I38/'01.05.2024'!I37)*100</f>
        <v>0</v>
      </c>
      <c r="K38" s="33">
        <v>100</v>
      </c>
      <c r="L38" s="20">
        <v>0</v>
      </c>
      <c r="M38" s="20">
        <v>0</v>
      </c>
      <c r="N38" s="20">
        <f t="shared" si="2"/>
        <v>0</v>
      </c>
      <c r="O38" s="32" t="e">
        <f>(N38/'01.05.2024'!N37)*100</f>
        <v>#DIV/0!</v>
      </c>
      <c r="P38" s="20">
        <v>60</v>
      </c>
      <c r="Q38" s="20">
        <v>60</v>
      </c>
      <c r="R38" s="20">
        <f t="shared" si="3"/>
        <v>60</v>
      </c>
      <c r="S38" s="22">
        <f>(R38/'01.05.2024'!R37)*100</f>
        <v>86.956521739130437</v>
      </c>
      <c r="T38" s="39">
        <v>50</v>
      </c>
      <c r="U38" s="40">
        <v>55</v>
      </c>
      <c r="V38" s="40">
        <v>55</v>
      </c>
      <c r="W38" s="40">
        <f t="shared" si="10"/>
        <v>55</v>
      </c>
      <c r="X38" s="41">
        <f>(W38/'01.05.2024'!W37)*100</f>
        <v>88.709677419354833</v>
      </c>
      <c r="Y38" s="40">
        <v>48</v>
      </c>
      <c r="Z38" s="42">
        <v>48</v>
      </c>
      <c r="AA38" s="40">
        <v>60</v>
      </c>
      <c r="AB38" s="41">
        <f>(AA38/'01.05.2024'!AA37)*100</f>
        <v>100</v>
      </c>
      <c r="AC38" s="39">
        <v>100</v>
      </c>
      <c r="AD38" s="39">
        <v>3</v>
      </c>
      <c r="AE38" s="57">
        <f>(C38+G38+L38+P38+U38+Y38)/3</f>
        <v>54.333333333333336</v>
      </c>
      <c r="AF38" s="57">
        <f>(D38+H38+M38+Q38+V38+Z38)/3</f>
        <v>54.333333333333336</v>
      </c>
      <c r="AG38" s="58"/>
    </row>
    <row r="39" spans="1:33">
      <c r="A39" s="12">
        <v>32</v>
      </c>
      <c r="B39" s="13" t="s">
        <v>51</v>
      </c>
      <c r="C39" s="14">
        <v>0</v>
      </c>
      <c r="D39" s="14">
        <v>0</v>
      </c>
      <c r="E39" s="15" t="s">
        <v>20</v>
      </c>
      <c r="F39" s="16" t="e">
        <f>(E39/'01.06.2024'!E38)*100</f>
        <v>#VALUE!</v>
      </c>
      <c r="G39" s="17">
        <v>124</v>
      </c>
      <c r="H39" s="17">
        <v>124</v>
      </c>
      <c r="I39" s="20">
        <f t="shared" si="1"/>
        <v>124</v>
      </c>
      <c r="J39" s="32">
        <f>(I39/'01.05.2024'!I38)*100</f>
        <v>96.875</v>
      </c>
      <c r="K39" s="33">
        <v>100</v>
      </c>
      <c r="L39" s="20">
        <v>0</v>
      </c>
      <c r="M39" s="20">
        <v>0</v>
      </c>
      <c r="N39" s="20" t="s">
        <v>34</v>
      </c>
      <c r="O39" s="32" t="e">
        <f>(N39/'01.05.2024'!N38)*100</f>
        <v>#VALUE!</v>
      </c>
      <c r="P39" s="20">
        <v>0</v>
      </c>
      <c r="Q39" s="20">
        <v>0</v>
      </c>
      <c r="R39" s="20">
        <f t="shared" si="3"/>
        <v>0</v>
      </c>
      <c r="S39" s="22">
        <f>(R39/'01.05.2024'!R38)*100</f>
        <v>0</v>
      </c>
      <c r="T39" s="39">
        <v>50</v>
      </c>
      <c r="U39" s="40">
        <v>75</v>
      </c>
      <c r="V39" s="40">
        <v>75</v>
      </c>
      <c r="W39" s="40">
        <f t="shared" si="10"/>
        <v>75</v>
      </c>
      <c r="X39" s="41">
        <f>(W39/'01.05.2024'!W38)*100</f>
        <v>136.36363636363635</v>
      </c>
      <c r="Y39" s="40">
        <v>75</v>
      </c>
      <c r="Z39" s="42">
        <v>125</v>
      </c>
      <c r="AA39" s="40">
        <f t="shared" ref="AA39:AA47" si="11">(Y39+Z39)/2</f>
        <v>100</v>
      </c>
      <c r="AB39" s="41">
        <f>(AA39/'01.05.2024'!AA38)*100</f>
        <v>130.718954248366</v>
      </c>
      <c r="AC39" s="39">
        <v>100</v>
      </c>
      <c r="AD39" s="39">
        <v>3</v>
      </c>
      <c r="AE39" s="57">
        <f>(C39+G39+L39+P39+U39+Y39)/3</f>
        <v>91.333333333333329</v>
      </c>
      <c r="AF39" s="57">
        <f>(D39+H39+M39+Q39+V39+Z39)/3</f>
        <v>108</v>
      </c>
      <c r="AG39" s="58"/>
    </row>
    <row r="40" spans="1:33">
      <c r="A40" s="12">
        <v>33</v>
      </c>
      <c r="B40" s="13" t="s">
        <v>52</v>
      </c>
      <c r="C40" s="14">
        <v>110</v>
      </c>
      <c r="D40" s="14">
        <v>110</v>
      </c>
      <c r="E40" s="15">
        <f t="shared" si="0"/>
        <v>110</v>
      </c>
      <c r="F40" s="16">
        <f>(E40/'01.06.2024'!E39)*100</f>
        <v>55.276381909547737</v>
      </c>
      <c r="G40" s="17">
        <v>120</v>
      </c>
      <c r="H40" s="17">
        <v>120</v>
      </c>
      <c r="I40" s="20">
        <f t="shared" si="1"/>
        <v>120</v>
      </c>
      <c r="J40" s="32">
        <f>(I40/'01.05.2024'!I39)*100</f>
        <v>55.813953488372093</v>
      </c>
      <c r="K40" s="33">
        <v>100</v>
      </c>
      <c r="L40" s="20">
        <v>0</v>
      </c>
      <c r="M40" s="20">
        <v>0</v>
      </c>
      <c r="N40" s="20">
        <f>(L40+M40)/2</f>
        <v>0</v>
      </c>
      <c r="O40" s="32" t="e">
        <f>(N40/'01.05.2024'!N39)*100</f>
        <v>#DIV/0!</v>
      </c>
      <c r="P40" s="20">
        <v>94</v>
      </c>
      <c r="Q40" s="20">
        <v>94</v>
      </c>
      <c r="R40" s="20">
        <f t="shared" si="3"/>
        <v>94</v>
      </c>
      <c r="S40" s="22">
        <f>(R40/'01.05.2024'!R39)*100</f>
        <v>50</v>
      </c>
      <c r="T40" s="39">
        <v>100</v>
      </c>
      <c r="U40" s="42">
        <v>100</v>
      </c>
      <c r="V40" s="40">
        <v>100</v>
      </c>
      <c r="W40" s="40">
        <v>320</v>
      </c>
      <c r="X40" s="41">
        <f>(W40/'01.05.2024'!W39)*100</f>
        <v>100</v>
      </c>
      <c r="Y40" s="42">
        <v>75</v>
      </c>
      <c r="Z40" s="42">
        <v>215</v>
      </c>
      <c r="AA40" s="40">
        <f t="shared" si="11"/>
        <v>145</v>
      </c>
      <c r="AB40" s="41">
        <f>(AA40/'01.05.2024'!AA39)*100</f>
        <v>50.877192982456144</v>
      </c>
      <c r="AC40" s="39">
        <v>100</v>
      </c>
      <c r="AD40" s="39">
        <v>5</v>
      </c>
      <c r="AE40" s="57">
        <f>(C40+G40+L40+P40+U40+Y40)/5</f>
        <v>99.8</v>
      </c>
      <c r="AF40" s="57">
        <f>(D40+H40+M40+Q40+V40+Z40)/5</f>
        <v>127.8</v>
      </c>
      <c r="AG40" s="58"/>
    </row>
    <row r="41" spans="1:33">
      <c r="A41" s="12">
        <v>34</v>
      </c>
      <c r="B41" s="13" t="s">
        <v>53</v>
      </c>
      <c r="C41" s="14">
        <v>165</v>
      </c>
      <c r="D41" s="14">
        <v>165</v>
      </c>
      <c r="E41" s="15">
        <f t="shared" si="0"/>
        <v>165</v>
      </c>
      <c r="F41" s="16" t="e">
        <f>(E41/'01.06.2024'!E40)*100</f>
        <v>#DIV/0!</v>
      </c>
      <c r="G41" s="17">
        <v>0</v>
      </c>
      <c r="H41" s="17">
        <v>0</v>
      </c>
      <c r="I41" s="20">
        <f t="shared" si="1"/>
        <v>0</v>
      </c>
      <c r="J41" s="32">
        <f>(I41/'01.05.2024'!I40)*100</f>
        <v>0</v>
      </c>
      <c r="K41" s="33">
        <v>100</v>
      </c>
      <c r="L41" s="20">
        <v>0</v>
      </c>
      <c r="M41" s="20">
        <v>0</v>
      </c>
      <c r="N41" s="20">
        <f>(L41+M41)/2</f>
        <v>0</v>
      </c>
      <c r="O41" s="32" t="e">
        <f>(N41/'01.05.2024'!N40)*100</f>
        <v>#DIV/0!</v>
      </c>
      <c r="P41" s="20">
        <v>0</v>
      </c>
      <c r="Q41" s="20">
        <v>0</v>
      </c>
      <c r="R41" s="20">
        <f t="shared" si="3"/>
        <v>0</v>
      </c>
      <c r="S41" s="22" t="e">
        <f>(R41/'01.05.2024'!R40)*100</f>
        <v>#DIV/0!</v>
      </c>
      <c r="T41" s="39">
        <v>100</v>
      </c>
      <c r="U41" s="42">
        <v>250</v>
      </c>
      <c r="V41" s="40">
        <v>350</v>
      </c>
      <c r="W41" s="40">
        <f t="shared" si="10"/>
        <v>300</v>
      </c>
      <c r="X41" s="41">
        <f>(W41/'01.05.2024'!W40)*100</f>
        <v>81.081081081081081</v>
      </c>
      <c r="Y41" s="42">
        <v>185</v>
      </c>
      <c r="Z41" s="42">
        <v>345</v>
      </c>
      <c r="AA41" s="40">
        <f t="shared" si="11"/>
        <v>265</v>
      </c>
      <c r="AB41" s="41">
        <f>(AA41/'01.05.2024'!AA40)*100</f>
        <v>60.919540229885058</v>
      </c>
      <c r="AC41" s="39">
        <v>100</v>
      </c>
      <c r="AD41" s="39">
        <v>4</v>
      </c>
      <c r="AE41" s="57">
        <f>(C41+G41+L41+P41+U41+Y41)/4</f>
        <v>150</v>
      </c>
      <c r="AF41" s="57">
        <f>(D41+H41+M41+Q41+V41+Z41)/4</f>
        <v>215</v>
      </c>
      <c r="AG41" s="58"/>
    </row>
    <row r="42" spans="1:33">
      <c r="A42" s="12">
        <v>35</v>
      </c>
      <c r="B42" s="13" t="s">
        <v>54</v>
      </c>
      <c r="C42" s="14">
        <v>0</v>
      </c>
      <c r="D42" s="14">
        <v>0</v>
      </c>
      <c r="E42" s="15" t="s">
        <v>20</v>
      </c>
      <c r="F42" s="16" t="e">
        <f>(E42/'01.06.2024'!E41)*100</f>
        <v>#VALUE!</v>
      </c>
      <c r="G42" s="17">
        <v>0</v>
      </c>
      <c r="H42" s="17">
        <v>0</v>
      </c>
      <c r="I42" s="20" t="s">
        <v>20</v>
      </c>
      <c r="J42" s="32" t="e">
        <f>(I42/'01.05.2024'!I41)*100</f>
        <v>#VALUE!</v>
      </c>
      <c r="K42" s="33">
        <v>0</v>
      </c>
      <c r="L42" s="20">
        <v>0</v>
      </c>
      <c r="M42" s="20">
        <v>0</v>
      </c>
      <c r="N42" s="20" t="s">
        <v>34</v>
      </c>
      <c r="O42" s="32" t="e">
        <f>(N42/'01.05.2024'!N41)*100</f>
        <v>#VALUE!</v>
      </c>
      <c r="P42" s="20">
        <v>0</v>
      </c>
      <c r="Q42" s="20">
        <v>0</v>
      </c>
      <c r="R42" s="20">
        <f t="shared" si="3"/>
        <v>0</v>
      </c>
      <c r="S42" s="22" t="e">
        <f>(R42/'01.05.2024'!R41)*100</f>
        <v>#DIV/0!</v>
      </c>
      <c r="T42" s="39">
        <v>50</v>
      </c>
      <c r="U42" s="42">
        <v>220</v>
      </c>
      <c r="V42" s="40">
        <v>220</v>
      </c>
      <c r="W42" s="40">
        <f t="shared" si="10"/>
        <v>220</v>
      </c>
      <c r="X42" s="41">
        <f>(W42/'01.05.2024'!W41)*100</f>
        <v>56.410256410256409</v>
      </c>
      <c r="Y42" s="42">
        <v>295</v>
      </c>
      <c r="Z42" s="42">
        <v>295</v>
      </c>
      <c r="AA42" s="40">
        <f t="shared" si="11"/>
        <v>295</v>
      </c>
      <c r="AB42" s="41">
        <f>(AA42/'01.05.2024'!AA41)*100</f>
        <v>79.729729729729726</v>
      </c>
      <c r="AC42" s="39">
        <v>100</v>
      </c>
      <c r="AD42" s="39">
        <v>2</v>
      </c>
      <c r="AE42" s="57">
        <f>(C42+G42+L42+P42+U42+Y42)/2</f>
        <v>257.5</v>
      </c>
      <c r="AF42" s="57">
        <f>(D42+H42+M42+Q42+V42+Z42)/2</f>
        <v>257.5</v>
      </c>
      <c r="AG42" s="58"/>
    </row>
    <row r="43" spans="1:33">
      <c r="A43" s="12">
        <v>36</v>
      </c>
      <c r="B43" s="13" t="s">
        <v>55</v>
      </c>
      <c r="C43" s="14">
        <v>210</v>
      </c>
      <c r="D43" s="14">
        <v>215</v>
      </c>
      <c r="E43" s="15">
        <f t="shared" si="0"/>
        <v>212.5</v>
      </c>
      <c r="F43" s="16" t="e">
        <f>(E43/'01.06.2024'!E42)*100</f>
        <v>#DIV/0!</v>
      </c>
      <c r="G43" s="17">
        <v>240</v>
      </c>
      <c r="H43" s="17">
        <v>310</v>
      </c>
      <c r="I43" s="20">
        <f t="shared" si="1"/>
        <v>275</v>
      </c>
      <c r="J43" s="32">
        <f>(I43/'01.05.2024'!I42)*100</f>
        <v>127.31481481481481</v>
      </c>
      <c r="K43" s="33">
        <v>100</v>
      </c>
      <c r="L43" s="20">
        <v>130</v>
      </c>
      <c r="M43" s="20">
        <v>130</v>
      </c>
      <c r="N43" s="20">
        <f t="shared" si="2"/>
        <v>130</v>
      </c>
      <c r="O43" s="32">
        <f>(N43/'01.05.2024'!N42)*100</f>
        <v>72.222222222222214</v>
      </c>
      <c r="P43" s="20">
        <v>248</v>
      </c>
      <c r="Q43" s="20">
        <v>248</v>
      </c>
      <c r="R43" s="20">
        <f t="shared" si="3"/>
        <v>248</v>
      </c>
      <c r="S43" s="22">
        <f>(R43/'01.05.2024'!R42)*100</f>
        <v>110.22222222222223</v>
      </c>
      <c r="T43" s="39">
        <v>100</v>
      </c>
      <c r="U43" s="42">
        <v>150</v>
      </c>
      <c r="V43" s="40">
        <v>220</v>
      </c>
      <c r="W43" s="40">
        <f t="shared" si="10"/>
        <v>185</v>
      </c>
      <c r="X43" s="41">
        <f>(W43/'01.05.2024'!W42)*100</f>
        <v>132.14285714285714</v>
      </c>
      <c r="Y43" s="42">
        <v>195</v>
      </c>
      <c r="Z43" s="42">
        <v>245</v>
      </c>
      <c r="AA43" s="40">
        <f t="shared" si="11"/>
        <v>220</v>
      </c>
      <c r="AB43" s="41">
        <f>(AA43/'01.05.2024'!AA42)*100</f>
        <v>95.652173913043484</v>
      </c>
      <c r="AC43" s="39">
        <v>100</v>
      </c>
      <c r="AD43" s="39">
        <v>6</v>
      </c>
      <c r="AE43" s="57">
        <f>(C43+G43+L43+P43+U43+Y43)/6</f>
        <v>195.5</v>
      </c>
      <c r="AF43" s="57">
        <f>(D43+H43+M43+Q43+V43+Z43)/6</f>
        <v>228</v>
      </c>
      <c r="AG43" s="58"/>
    </row>
    <row r="44" spans="1:33">
      <c r="A44" s="12">
        <v>37</v>
      </c>
      <c r="B44" s="13" t="s">
        <v>56</v>
      </c>
      <c r="C44" s="14">
        <v>0</v>
      </c>
      <c r="D44" s="14">
        <v>0</v>
      </c>
      <c r="E44" s="15" t="s">
        <v>20</v>
      </c>
      <c r="F44" s="16" t="e">
        <f>(E44/'01.06.2024'!E43)*100</f>
        <v>#VALUE!</v>
      </c>
      <c r="G44" s="17">
        <v>0</v>
      </c>
      <c r="H44" s="17">
        <v>0</v>
      </c>
      <c r="I44" s="20">
        <f t="shared" si="1"/>
        <v>0</v>
      </c>
      <c r="J44" s="32">
        <f>(I44/'01.05.2024'!I43)*100</f>
        <v>0</v>
      </c>
      <c r="K44" s="33">
        <v>50</v>
      </c>
      <c r="L44" s="20">
        <v>0</v>
      </c>
      <c r="M44" s="20">
        <v>0</v>
      </c>
      <c r="N44" s="20">
        <f t="shared" si="2"/>
        <v>0</v>
      </c>
      <c r="O44" s="32">
        <f>(N44/'01.05.2024'!N43)*100</f>
        <v>0</v>
      </c>
      <c r="P44" s="20">
        <v>0</v>
      </c>
      <c r="Q44" s="20">
        <v>0</v>
      </c>
      <c r="R44" s="20">
        <f t="shared" si="3"/>
        <v>0</v>
      </c>
      <c r="S44" s="22">
        <f>(R44/'01.05.2024'!R43)*100</f>
        <v>0</v>
      </c>
      <c r="T44" s="39">
        <v>100</v>
      </c>
      <c r="U44" s="42">
        <v>190</v>
      </c>
      <c r="V44" s="40">
        <v>190</v>
      </c>
      <c r="W44" s="40">
        <f t="shared" si="10"/>
        <v>190</v>
      </c>
      <c r="X44" s="41">
        <f>(W44/'01.05.2024'!W43)*100</f>
        <v>105.55555555555556</v>
      </c>
      <c r="Y44" s="42">
        <v>195</v>
      </c>
      <c r="Z44" s="42">
        <v>195</v>
      </c>
      <c r="AA44" s="40">
        <f t="shared" si="11"/>
        <v>195</v>
      </c>
      <c r="AB44" s="41">
        <f>(AA44/'01.05.2024'!AA43)*100</f>
        <v>98.484848484848484</v>
      </c>
      <c r="AC44" s="39"/>
      <c r="AD44" s="39">
        <v>2</v>
      </c>
      <c r="AE44" s="57">
        <f>(C44+G44+L44+P44+U44+Y44)/2</f>
        <v>192.5</v>
      </c>
      <c r="AF44" s="57">
        <f>(D44+H44+M44+Q44+V44+Z44)/2</f>
        <v>192.5</v>
      </c>
      <c r="AG44" s="58"/>
    </row>
    <row r="45" spans="1:33">
      <c r="A45" s="12">
        <v>38</v>
      </c>
      <c r="B45" s="13" t="s">
        <v>57</v>
      </c>
      <c r="C45" s="14">
        <v>0</v>
      </c>
      <c r="D45" s="14">
        <v>0</v>
      </c>
      <c r="E45" s="15" t="s">
        <v>34</v>
      </c>
      <c r="F45" s="16" t="e">
        <f>(E45/'01.06.2024'!E44)*100</f>
        <v>#VALUE!</v>
      </c>
      <c r="G45" s="17">
        <v>0</v>
      </c>
      <c r="H45" s="17">
        <v>0</v>
      </c>
      <c r="I45" s="20" t="s">
        <v>20</v>
      </c>
      <c r="J45" s="32" t="e">
        <f>(I45/'01.05.2024'!I44)*100</f>
        <v>#VALUE!</v>
      </c>
      <c r="K45" s="33">
        <v>0</v>
      </c>
      <c r="L45" s="20">
        <v>0</v>
      </c>
      <c r="M45" s="20">
        <v>0</v>
      </c>
      <c r="N45" s="20" t="s">
        <v>34</v>
      </c>
      <c r="O45" s="32" t="e">
        <f>(N45/'01.05.2024'!N44)*100</f>
        <v>#VALUE!</v>
      </c>
      <c r="P45" s="20">
        <v>0</v>
      </c>
      <c r="Q45" s="20">
        <v>0</v>
      </c>
      <c r="R45" s="20" t="s">
        <v>34</v>
      </c>
      <c r="S45" s="22" t="e">
        <f>(R45/'01.05.2024'!R44)*100</f>
        <v>#VALUE!</v>
      </c>
      <c r="T45" s="39">
        <v>0</v>
      </c>
      <c r="U45" s="42">
        <v>250</v>
      </c>
      <c r="V45" s="40">
        <v>450</v>
      </c>
      <c r="W45" s="40">
        <f t="shared" si="10"/>
        <v>350</v>
      </c>
      <c r="X45" s="41">
        <f>(W45/'01.05.2024'!W44)*100</f>
        <v>63.636363636363633</v>
      </c>
      <c r="Y45" s="42">
        <v>375</v>
      </c>
      <c r="Z45" s="42">
        <v>495</v>
      </c>
      <c r="AA45" s="40">
        <f t="shared" si="11"/>
        <v>435</v>
      </c>
      <c r="AB45" s="41">
        <f>(AA45/'01.05.2024'!AA44)*100</f>
        <v>68.503937007874015</v>
      </c>
      <c r="AC45" s="39">
        <v>100</v>
      </c>
      <c r="AD45" s="39">
        <v>2</v>
      </c>
      <c r="AE45" s="57">
        <f>(C45+G45+L45+P45+U45+Y45)/2</f>
        <v>312.5</v>
      </c>
      <c r="AF45" s="57">
        <f>(D45+H45+M45+Q45+V45+Z45)/2</f>
        <v>472.5</v>
      </c>
      <c r="AG45" s="58"/>
    </row>
    <row r="46" spans="1:33">
      <c r="A46" s="12">
        <v>39</v>
      </c>
      <c r="B46" s="13" t="s">
        <v>58</v>
      </c>
      <c r="C46" s="14">
        <v>180</v>
      </c>
      <c r="D46" s="14">
        <v>180</v>
      </c>
      <c r="E46" s="15">
        <f>(C46+D46)/2</f>
        <v>180</v>
      </c>
      <c r="F46" s="16" t="e">
        <f>(E46/'01.06.2024'!E45)*100</f>
        <v>#DIV/0!</v>
      </c>
      <c r="G46" s="17">
        <v>225</v>
      </c>
      <c r="H46" s="17">
        <v>225</v>
      </c>
      <c r="I46" s="20">
        <f t="shared" si="1"/>
        <v>225</v>
      </c>
      <c r="J46" s="32">
        <f>(I46/'01.05.2024'!I45)*100</f>
        <v>90.725806451612897</v>
      </c>
      <c r="K46" s="33">
        <v>50</v>
      </c>
      <c r="L46" s="20">
        <v>0</v>
      </c>
      <c r="M46" s="20">
        <v>0</v>
      </c>
      <c r="N46" s="20">
        <f t="shared" si="2"/>
        <v>0</v>
      </c>
      <c r="O46" s="32" t="e">
        <f>(N46/'01.05.2024'!N45)*100</f>
        <v>#DIV/0!</v>
      </c>
      <c r="P46" s="20">
        <v>223</v>
      </c>
      <c r="Q46" s="20">
        <v>223</v>
      </c>
      <c r="R46" s="20">
        <f t="shared" si="3"/>
        <v>223</v>
      </c>
      <c r="S46" s="22">
        <f>(R46/'01.05.2024'!R45)*100</f>
        <v>89.91935483870968</v>
      </c>
      <c r="T46" s="39">
        <v>100</v>
      </c>
      <c r="U46" s="42">
        <v>180</v>
      </c>
      <c r="V46" s="40">
        <v>180</v>
      </c>
      <c r="W46" s="40">
        <f t="shared" si="10"/>
        <v>180</v>
      </c>
      <c r="X46" s="41">
        <f>(W46/'01.05.2024'!W45)*100</f>
        <v>100</v>
      </c>
      <c r="Y46" s="42">
        <v>175</v>
      </c>
      <c r="Z46" s="42">
        <v>175</v>
      </c>
      <c r="AA46" s="40">
        <f t="shared" si="11"/>
        <v>175</v>
      </c>
      <c r="AB46" s="41">
        <f>(AA46/'01.05.2024'!AA45)*100</f>
        <v>71.428571428571431</v>
      </c>
      <c r="AC46" s="39">
        <v>100</v>
      </c>
      <c r="AD46" s="39">
        <v>5</v>
      </c>
      <c r="AE46" s="57">
        <f>(C46+G46+L46+P46+U46+Y46)/5</f>
        <v>196.6</v>
      </c>
      <c r="AF46" s="57">
        <f>(D46+H46+M46+Q46+V46+Z46)/5</f>
        <v>196.6</v>
      </c>
      <c r="AG46" s="58"/>
    </row>
    <row r="47" spans="1:33">
      <c r="A47" s="12">
        <v>40</v>
      </c>
      <c r="B47" s="13" t="s">
        <v>59</v>
      </c>
      <c r="C47" s="14">
        <v>0</v>
      </c>
      <c r="D47" s="14">
        <v>0</v>
      </c>
      <c r="E47" s="15">
        <f t="shared" si="0"/>
        <v>0</v>
      </c>
      <c r="F47" s="16" t="e">
        <f>(E47/'01.06.2024'!E46)*100</f>
        <v>#DIV/0!</v>
      </c>
      <c r="G47" s="17">
        <v>350</v>
      </c>
      <c r="H47" s="17">
        <v>350</v>
      </c>
      <c r="I47" s="20">
        <f t="shared" si="1"/>
        <v>350</v>
      </c>
      <c r="J47" s="32">
        <f>(I47/'01.05.2024'!I46)*100</f>
        <v>138.88888888888889</v>
      </c>
      <c r="K47" s="33">
        <v>100</v>
      </c>
      <c r="L47" s="20">
        <v>350</v>
      </c>
      <c r="M47" s="20">
        <v>350</v>
      </c>
      <c r="N47" s="20">
        <f t="shared" si="2"/>
        <v>350</v>
      </c>
      <c r="O47" s="32">
        <f>(N47/'01.05.2024'!N46)*100</f>
        <v>152.83842794759826</v>
      </c>
      <c r="P47" s="20">
        <v>0</v>
      </c>
      <c r="Q47" s="20">
        <v>0</v>
      </c>
      <c r="R47" s="20">
        <f t="shared" si="3"/>
        <v>0</v>
      </c>
      <c r="S47" s="22">
        <f>(R47/'01.05.2024'!R46)*100</f>
        <v>0</v>
      </c>
      <c r="T47" s="39">
        <v>100</v>
      </c>
      <c r="U47" s="42">
        <v>270</v>
      </c>
      <c r="V47" s="40">
        <v>270</v>
      </c>
      <c r="W47" s="40">
        <f t="shared" si="10"/>
        <v>270</v>
      </c>
      <c r="X47" s="41">
        <f>(W47/'01.05.2024'!W46)*100</f>
        <v>110.20408163265304</v>
      </c>
      <c r="Y47" s="42">
        <v>325</v>
      </c>
      <c r="Z47" s="42">
        <v>325</v>
      </c>
      <c r="AA47" s="40">
        <f t="shared" si="11"/>
        <v>325</v>
      </c>
      <c r="AB47" s="41">
        <f>(AA47/'01.05.2024'!AA46)*100</f>
        <v>100</v>
      </c>
      <c r="AC47" s="39">
        <v>100</v>
      </c>
      <c r="AD47" s="39">
        <v>4</v>
      </c>
      <c r="AE47" s="57">
        <f>(C47+G47+L47+P47+U47+Y47)/4</f>
        <v>323.75</v>
      </c>
      <c r="AF47" s="57">
        <f>(D47+H47+M47+Q47+V47+Z47)/4</f>
        <v>323.75</v>
      </c>
      <c r="AG47" s="58"/>
    </row>
    <row r="48" spans="1:33" ht="21.6">
      <c r="A48" s="12">
        <v>41</v>
      </c>
      <c r="B48" s="13" t="s">
        <v>60</v>
      </c>
      <c r="C48" s="14">
        <v>100</v>
      </c>
      <c r="D48" s="14">
        <v>100</v>
      </c>
      <c r="E48" s="15">
        <f t="shared" si="0"/>
        <v>100</v>
      </c>
      <c r="F48" s="16">
        <f>(E48/'01.06.2024'!E47)*100</f>
        <v>71.428571428571431</v>
      </c>
      <c r="G48" s="17">
        <v>108</v>
      </c>
      <c r="H48" s="17">
        <v>108</v>
      </c>
      <c r="I48" s="20">
        <f t="shared" si="1"/>
        <v>108</v>
      </c>
      <c r="J48" s="32">
        <f>(I48/'01.05.2024'!I47)*100</f>
        <v>81.818181818181827</v>
      </c>
      <c r="K48" s="33">
        <v>100</v>
      </c>
      <c r="L48" s="20">
        <v>0</v>
      </c>
      <c r="M48" s="20">
        <v>0</v>
      </c>
      <c r="N48" s="20">
        <f t="shared" si="2"/>
        <v>0</v>
      </c>
      <c r="O48" s="32">
        <f>(N48/'01.05.2024'!N47)*100</f>
        <v>0</v>
      </c>
      <c r="P48" s="20">
        <v>110</v>
      </c>
      <c r="Q48" s="20">
        <v>110</v>
      </c>
      <c r="R48" s="20">
        <f t="shared" si="3"/>
        <v>110</v>
      </c>
      <c r="S48" s="22">
        <f>(R48/'01.05.2024'!R47)*100</f>
        <v>78.571428571428569</v>
      </c>
      <c r="T48" s="39">
        <v>100</v>
      </c>
      <c r="U48" s="20" t="s">
        <v>20</v>
      </c>
      <c r="V48" s="20" t="s">
        <v>20</v>
      </c>
      <c r="W48" s="20" t="s">
        <v>20</v>
      </c>
      <c r="X48" s="20" t="s">
        <v>34</v>
      </c>
      <c r="Y48" s="20" t="s">
        <v>20</v>
      </c>
      <c r="Z48" s="20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>(C48+G48+L48+P48)/3</f>
        <v>106</v>
      </c>
      <c r="AF48" s="57">
        <f>(D48+H48+M48+Q48)/3</f>
        <v>106</v>
      </c>
      <c r="AG48" s="58"/>
    </row>
  </sheetData>
  <mergeCells count="13">
    <mergeCell ref="Y5:AB5"/>
    <mergeCell ref="A4:A6"/>
    <mergeCell ref="B4:B6"/>
    <mergeCell ref="C5:F5"/>
    <mergeCell ref="G5:J5"/>
    <mergeCell ref="L5:O5"/>
    <mergeCell ref="P5:S5"/>
    <mergeCell ref="U5:X5"/>
    <mergeCell ref="A2:Z2"/>
    <mergeCell ref="A3:Z3"/>
    <mergeCell ref="C4:K4"/>
    <mergeCell ref="L4:T4"/>
    <mergeCell ref="U4:AC4"/>
  </mergeCells>
  <pageMargins left="0.196850393700787" right="0.196850393700787" top="0.196850393700787" bottom="0.196850393700787" header="0.196850393700787" footer="0.196850393700787"/>
  <pageSetup paperSize="9" scale="4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workbookViewId="0">
      <selection sqref="A1:XFD1048576"/>
    </sheetView>
  </sheetViews>
  <sheetFormatPr defaultColWidth="9" defaultRowHeight="14.4"/>
  <cols>
    <col min="1" max="1" width="3.44140625" customWidth="1"/>
    <col min="2" max="2" width="16.6640625" customWidth="1"/>
    <col min="3" max="4" width="6.88671875" customWidth="1"/>
    <col min="5" max="6" width="3" style="2" customWidth="1"/>
    <col min="7" max="7" width="6.88671875" style="2" customWidth="1"/>
    <col min="8" max="8" width="8.6640625" style="2" customWidth="1"/>
    <col min="9" max="11" width="3" style="1" customWidth="1"/>
    <col min="12" max="13" width="6.88671875" style="1" customWidth="1"/>
    <col min="14" max="15" width="3" style="1" customWidth="1"/>
    <col min="16" max="16" width="6.88671875" style="1" customWidth="1"/>
    <col min="17" max="17" width="10" style="1" customWidth="1"/>
    <col min="18" max="20" width="3" style="1" customWidth="1"/>
    <col min="21" max="22" width="6.88671875" style="1" customWidth="1"/>
    <col min="23" max="24" width="3" style="1" customWidth="1"/>
    <col min="25" max="26" width="6.88671875" style="1" customWidth="1"/>
    <col min="27" max="30" width="3" style="1" customWidth="1"/>
    <col min="31" max="31" width="9.44140625"/>
    <col min="32" max="32" width="9.5546875" customWidth="1"/>
    <col min="33" max="33" width="9.3320312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1" t="s">
        <v>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  <c r="W2" s="133"/>
      <c r="X2" s="133"/>
      <c r="Y2" s="133"/>
      <c r="Z2" s="133"/>
      <c r="AA2" s="44"/>
      <c r="AB2" s="44"/>
    </row>
    <row r="3" spans="1:33" ht="15.6">
      <c r="A3" s="131" t="s">
        <v>67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45"/>
      <c r="AB3" s="45"/>
    </row>
    <row r="4" spans="1:33" ht="15" thickBot="1">
      <c r="A4" s="142" t="s">
        <v>3</v>
      </c>
      <c r="B4" s="142" t="s">
        <v>4</v>
      </c>
      <c r="C4" s="134" t="s">
        <v>5</v>
      </c>
      <c r="D4" s="135"/>
      <c r="E4" s="135"/>
      <c r="F4" s="135"/>
      <c r="G4" s="135"/>
      <c r="H4" s="135"/>
      <c r="I4" s="135"/>
      <c r="J4" s="135"/>
      <c r="K4" s="136"/>
      <c r="L4" s="134" t="s">
        <v>6</v>
      </c>
      <c r="M4" s="135"/>
      <c r="N4" s="135"/>
      <c r="O4" s="135"/>
      <c r="P4" s="135"/>
      <c r="Q4" s="135"/>
      <c r="R4" s="135"/>
      <c r="S4" s="135"/>
      <c r="T4" s="136"/>
      <c r="U4" s="135" t="s">
        <v>7</v>
      </c>
      <c r="V4" s="137"/>
      <c r="W4" s="137"/>
      <c r="X4" s="137"/>
      <c r="Y4" s="137"/>
      <c r="Z4" s="137"/>
      <c r="AA4" s="137"/>
      <c r="AB4" s="137"/>
      <c r="AC4" s="138"/>
      <c r="AD4" s="46"/>
      <c r="AE4" s="47"/>
      <c r="AF4" s="48"/>
    </row>
    <row r="5" spans="1:33" ht="15" thickBot="1">
      <c r="A5" s="143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68</v>
      </c>
      <c r="Q5" s="146"/>
      <c r="R5" s="146"/>
      <c r="S5" s="147"/>
      <c r="T5" s="97"/>
      <c r="U5" s="146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  <c r="AD5" s="50"/>
      <c r="AE5" s="51"/>
      <c r="AF5" s="52"/>
    </row>
    <row r="6" spans="1:33" ht="174" thickBot="1">
      <c r="A6" s="144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3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 ht="21.6">
      <c r="A8" s="12">
        <v>1</v>
      </c>
      <c r="B8" s="84" t="s">
        <v>19</v>
      </c>
      <c r="C8" s="89">
        <v>71</v>
      </c>
      <c r="D8" s="68">
        <v>71</v>
      </c>
      <c r="E8" s="15">
        <f t="shared" ref="E8:E20" si="0">(C8+D8)/2</f>
        <v>71</v>
      </c>
      <c r="F8" s="90">
        <f>(E8/'01.06.2024'!E8)*100</f>
        <v>118.33333333333333</v>
      </c>
      <c r="G8" s="99">
        <v>63</v>
      </c>
      <c r="H8" s="73">
        <v>63</v>
      </c>
      <c r="I8" s="20">
        <f t="shared" ref="I8:I20" si="1">(G8+H8)/2</f>
        <v>63</v>
      </c>
      <c r="J8" s="32">
        <f>(I8/'01.05.2024'!I8)*100</f>
        <v>100.39840637450199</v>
      </c>
      <c r="K8" s="100">
        <v>100</v>
      </c>
      <c r="L8" s="99">
        <v>65</v>
      </c>
      <c r="M8" s="73">
        <v>85</v>
      </c>
      <c r="N8" s="20">
        <f t="shared" ref="N8:N19" si="2">(L8+M8)/2</f>
        <v>75</v>
      </c>
      <c r="O8" s="111">
        <f>(N8/'01.05.2024'!N8)*100</f>
        <v>104.16666666666667</v>
      </c>
      <c r="P8" s="99">
        <v>58</v>
      </c>
      <c r="Q8" s="73">
        <v>74</v>
      </c>
      <c r="R8" s="20">
        <f t="shared" ref="R8:R20" si="3">(P8+Q8)/2</f>
        <v>66</v>
      </c>
      <c r="S8" s="22">
        <f>(R8/'01.05.2024'!R8)*100</f>
        <v>115.28384279475983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4</v>
      </c>
      <c r="AE8" s="57">
        <f t="shared" ref="AE8:AE30" si="4">(C8+G8+L8+P8)/4</f>
        <v>64.25</v>
      </c>
      <c r="AF8" s="57">
        <f t="shared" ref="AF8:AF30" si="5">(D8+H8+M8+Q8)/4</f>
        <v>73.25</v>
      </c>
      <c r="AG8" s="58"/>
    </row>
    <row r="9" spans="1:33" ht="21.6">
      <c r="A9" s="12">
        <v>2</v>
      </c>
      <c r="B9" s="84" t="s">
        <v>21</v>
      </c>
      <c r="C9" s="89">
        <v>110</v>
      </c>
      <c r="D9" s="68">
        <v>110</v>
      </c>
      <c r="E9" s="15">
        <f t="shared" si="0"/>
        <v>110</v>
      </c>
      <c r="F9" s="90">
        <f>(E9/'01.06.2024'!E9)*100</f>
        <v>97.345132743362825</v>
      </c>
      <c r="G9" s="99">
        <v>128.1</v>
      </c>
      <c r="H9" s="74">
        <v>128.1</v>
      </c>
      <c r="I9" s="20">
        <f t="shared" si="1"/>
        <v>128.1</v>
      </c>
      <c r="J9" s="32">
        <f>(I9/'01.05.2024'!I9)*100</f>
        <v>100</v>
      </c>
      <c r="K9" s="100">
        <v>100</v>
      </c>
      <c r="L9" s="99">
        <v>88</v>
      </c>
      <c r="M9" s="73">
        <v>88</v>
      </c>
      <c r="N9" s="20">
        <f t="shared" si="2"/>
        <v>88</v>
      </c>
      <c r="O9" s="111">
        <f>(N9/'01.05.2024'!N9)*100</f>
        <v>45.128205128205131</v>
      </c>
      <c r="P9" s="99">
        <v>0</v>
      </c>
      <c r="Q9" s="73">
        <v>0</v>
      </c>
      <c r="R9" s="20">
        <f t="shared" si="3"/>
        <v>0</v>
      </c>
      <c r="S9" s="22">
        <f>(R9/'01.05.2024'!R9)*100</f>
        <v>0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3</v>
      </c>
      <c r="AE9" s="57">
        <f>(C9+G9+L9+P9)/3</f>
        <v>108.7</v>
      </c>
      <c r="AF9" s="57">
        <f>(D9+H9+M9+Q9)/3</f>
        <v>108.7</v>
      </c>
      <c r="AG9" s="58"/>
    </row>
    <row r="10" spans="1:33" ht="21.6">
      <c r="A10" s="12">
        <v>3</v>
      </c>
      <c r="B10" s="84" t="s">
        <v>70</v>
      </c>
      <c r="C10" s="89">
        <v>45</v>
      </c>
      <c r="D10" s="68">
        <v>45</v>
      </c>
      <c r="E10" s="15">
        <f t="shared" si="0"/>
        <v>45</v>
      </c>
      <c r="F10" s="90">
        <f>(E10/'01.06.2024'!E10)*100</f>
        <v>63.380281690140848</v>
      </c>
      <c r="G10" s="99">
        <v>51</v>
      </c>
      <c r="H10" s="74">
        <v>51</v>
      </c>
      <c r="I10" s="20">
        <f t="shared" si="1"/>
        <v>51</v>
      </c>
      <c r="J10" s="32">
        <f>(I10/'01.05.2024'!I10)*100</f>
        <v>39.306358381502889</v>
      </c>
      <c r="K10" s="100">
        <v>100</v>
      </c>
      <c r="L10" s="99">
        <v>66</v>
      </c>
      <c r="M10" s="73">
        <v>66</v>
      </c>
      <c r="N10" s="20">
        <f t="shared" si="2"/>
        <v>66</v>
      </c>
      <c r="O10" s="111">
        <f>(N10/'01.05.2024'!N10)*100</f>
        <v>51.968503937007867</v>
      </c>
      <c r="P10" s="99">
        <v>60</v>
      </c>
      <c r="Q10" s="73">
        <v>60</v>
      </c>
      <c r="R10" s="20">
        <f t="shared" si="3"/>
        <v>60</v>
      </c>
      <c r="S10" s="22">
        <f>(R10/'01.05.2024'!R10)*100</f>
        <v>70.588235294117652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55.5</v>
      </c>
      <c r="AF10" s="57">
        <f t="shared" si="5"/>
        <v>55.5</v>
      </c>
      <c r="AG10" s="58"/>
    </row>
    <row r="11" spans="1:33" ht="21.6">
      <c r="A11" s="12">
        <v>4</v>
      </c>
      <c r="B11" s="84" t="s">
        <v>22</v>
      </c>
      <c r="C11" s="89">
        <v>71</v>
      </c>
      <c r="D11" s="68">
        <v>71</v>
      </c>
      <c r="E11" s="15">
        <f t="shared" si="0"/>
        <v>71</v>
      </c>
      <c r="F11" s="90">
        <f>(E11/'01.06.2024'!E10)*100</f>
        <v>100</v>
      </c>
      <c r="G11" s="99">
        <v>66</v>
      </c>
      <c r="H11" s="73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73">
        <v>99</v>
      </c>
      <c r="N11" s="20">
        <f t="shared" si="2"/>
        <v>99</v>
      </c>
      <c r="O11" s="111">
        <f>(N11/'01.05.2024'!N10)*100</f>
        <v>77.952755905511808</v>
      </c>
      <c r="P11" s="99">
        <v>107</v>
      </c>
      <c r="Q11" s="73">
        <v>107</v>
      </c>
      <c r="R11" s="20">
        <f t="shared" si="3"/>
        <v>107</v>
      </c>
      <c r="S11" s="22">
        <f>(R11/'01.05.2024'!R10)*100</f>
        <v>125.88235294117646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4"/>
        <v>85.75</v>
      </c>
      <c r="AF11" s="57">
        <f t="shared" si="5"/>
        <v>85.75</v>
      </c>
      <c r="AG11" s="58"/>
    </row>
    <row r="12" spans="1:33" s="1" customFormat="1" ht="21.6">
      <c r="A12" s="12">
        <v>5</v>
      </c>
      <c r="B12" s="84" t="s">
        <v>23</v>
      </c>
      <c r="C12" s="89">
        <v>65</v>
      </c>
      <c r="D12" s="68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73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85</v>
      </c>
      <c r="M12" s="73">
        <v>85</v>
      </c>
      <c r="N12" s="20">
        <f t="shared" si="2"/>
        <v>85</v>
      </c>
      <c r="O12" s="111">
        <f>(N12/'01.05.2024'!N11)*100</f>
        <v>100</v>
      </c>
      <c r="P12" s="99">
        <v>68</v>
      </c>
      <c r="Q12" s="73">
        <v>68</v>
      </c>
      <c r="R12" s="20">
        <f t="shared" si="3"/>
        <v>68</v>
      </c>
      <c r="S12" s="22">
        <f>(R12/'01.05.2024'!R11)*100</f>
        <v>85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69</v>
      </c>
      <c r="AF12" s="57">
        <f t="shared" si="5"/>
        <v>69</v>
      </c>
      <c r="AG12" s="59"/>
    </row>
    <row r="13" spans="1:33" ht="21.6">
      <c r="A13" s="12">
        <v>6</v>
      </c>
      <c r="B13" s="84" t="s">
        <v>24</v>
      </c>
      <c r="C13" s="89">
        <v>105</v>
      </c>
      <c r="D13" s="68">
        <v>160</v>
      </c>
      <c r="E13" s="15">
        <f t="shared" si="0"/>
        <v>132.5</v>
      </c>
      <c r="F13" s="90">
        <f>(E13/'01.06.2024'!E12)*100</f>
        <v>103.11284046692606</v>
      </c>
      <c r="G13" s="99">
        <v>110</v>
      </c>
      <c r="H13" s="73">
        <v>159</v>
      </c>
      <c r="I13" s="20">
        <f t="shared" si="1"/>
        <v>134.5</v>
      </c>
      <c r="J13" s="32">
        <f>(I13/'01.05.2024'!I12)*100</f>
        <v>94.055944055944053</v>
      </c>
      <c r="K13" s="100">
        <v>100</v>
      </c>
      <c r="L13" s="99">
        <v>141</v>
      </c>
      <c r="M13" s="73">
        <v>220</v>
      </c>
      <c r="N13" s="20">
        <f t="shared" si="2"/>
        <v>180.5</v>
      </c>
      <c r="O13" s="111">
        <f>(N13/'01.05.2024'!N12)*100</f>
        <v>110.7361963190184</v>
      </c>
      <c r="P13" s="99">
        <v>114</v>
      </c>
      <c r="Q13" s="73">
        <v>153</v>
      </c>
      <c r="R13" s="20">
        <f t="shared" si="3"/>
        <v>133.5</v>
      </c>
      <c r="S13" s="22">
        <f>(R13/'01.05.2024'!R12)*100</f>
        <v>93.193717277486911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117.5</v>
      </c>
      <c r="AF13" s="57">
        <f t="shared" si="5"/>
        <v>173</v>
      </c>
      <c r="AG13" s="58"/>
    </row>
    <row r="14" spans="1:33">
      <c r="A14" s="12">
        <v>7</v>
      </c>
      <c r="B14" s="84" t="s">
        <v>25</v>
      </c>
      <c r="C14" s="89">
        <v>89</v>
      </c>
      <c r="D14" s="68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73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99</v>
      </c>
      <c r="M14" s="73">
        <v>99</v>
      </c>
      <c r="N14" s="20">
        <f t="shared" si="2"/>
        <v>99</v>
      </c>
      <c r="O14" s="111">
        <f>(N14/'01.05.2024'!N13)*100</f>
        <v>100</v>
      </c>
      <c r="P14" s="99">
        <v>88</v>
      </c>
      <c r="Q14" s="73">
        <v>88</v>
      </c>
      <c r="R14" s="20">
        <f t="shared" si="3"/>
        <v>88</v>
      </c>
      <c r="S14" s="22">
        <f>(R14/'01.05.2024'!R13)*100</f>
        <v>98.876404494382015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91</v>
      </c>
      <c r="AF14" s="57">
        <f t="shared" si="5"/>
        <v>91</v>
      </c>
      <c r="AG14" s="58"/>
    </row>
    <row r="15" spans="1:33">
      <c r="A15" s="12">
        <v>8</v>
      </c>
      <c r="B15" s="84" t="s">
        <v>26</v>
      </c>
      <c r="C15" s="89">
        <v>27</v>
      </c>
      <c r="D15" s="68">
        <v>44</v>
      </c>
      <c r="E15" s="15">
        <f t="shared" si="0"/>
        <v>35.5</v>
      </c>
      <c r="F15" s="90">
        <f>(E15/'01.06.2024'!E14)*100</f>
        <v>92.20779220779221</v>
      </c>
      <c r="G15" s="99">
        <v>30</v>
      </c>
      <c r="H15" s="73">
        <v>30</v>
      </c>
      <c r="I15" s="20">
        <f t="shared" si="1"/>
        <v>30</v>
      </c>
      <c r="J15" s="32">
        <f>(I15/'01.05.2024'!I14)*100</f>
        <v>120</v>
      </c>
      <c r="K15" s="100">
        <v>100</v>
      </c>
      <c r="L15" s="99">
        <v>40</v>
      </c>
      <c r="M15" s="73">
        <v>40</v>
      </c>
      <c r="N15" s="20">
        <f t="shared" si="2"/>
        <v>40</v>
      </c>
      <c r="O15" s="111">
        <f>(N15/'01.05.2024'!N14)*100</f>
        <v>100</v>
      </c>
      <c r="P15" s="99">
        <v>20</v>
      </c>
      <c r="Q15" s="73">
        <v>39</v>
      </c>
      <c r="R15" s="20">
        <f t="shared" si="3"/>
        <v>29.5</v>
      </c>
      <c r="S15" s="22">
        <f>(R15/'01.05.2024'!R14)*100</f>
        <v>86.764705882352942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29.25</v>
      </c>
      <c r="AF15" s="57">
        <f t="shared" si="5"/>
        <v>38.25</v>
      </c>
      <c r="AG15" s="58"/>
    </row>
    <row r="16" spans="1:33" s="1" customFormat="1" ht="21.6">
      <c r="A16" s="12">
        <v>9</v>
      </c>
      <c r="B16" s="84" t="s">
        <v>27</v>
      </c>
      <c r="C16" s="89">
        <v>700</v>
      </c>
      <c r="D16" s="69">
        <v>700</v>
      </c>
      <c r="E16" s="21">
        <f t="shared" si="0"/>
        <v>700</v>
      </c>
      <c r="F16" s="91">
        <f>(E16/'01.06.2024'!E15)*100</f>
        <v>62.842265912559469</v>
      </c>
      <c r="G16" s="99">
        <v>580</v>
      </c>
      <c r="H16" s="74">
        <v>580</v>
      </c>
      <c r="I16" s="22">
        <f t="shared" si="1"/>
        <v>580</v>
      </c>
      <c r="J16" s="32">
        <f>(I16/'01.05.2024'!I15)*100</f>
        <v>59.72608382246937</v>
      </c>
      <c r="K16" s="100">
        <v>100</v>
      </c>
      <c r="L16" s="99">
        <v>900</v>
      </c>
      <c r="M16" s="73">
        <v>900</v>
      </c>
      <c r="N16" s="20">
        <f t="shared" si="2"/>
        <v>900</v>
      </c>
      <c r="O16" s="111">
        <f>(N16/'01.05.2024'!N15)*100</f>
        <v>160.71428571428572</v>
      </c>
      <c r="P16" s="99">
        <v>660</v>
      </c>
      <c r="Q16" s="73">
        <v>660</v>
      </c>
      <c r="R16" s="20">
        <f t="shared" si="3"/>
        <v>660</v>
      </c>
      <c r="S16" s="22">
        <f>(R16/'01.05.2024'!R15)*100</f>
        <v>80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710</v>
      </c>
      <c r="AF16" s="57">
        <f t="shared" si="5"/>
        <v>710</v>
      </c>
      <c r="AG16" s="59"/>
    </row>
    <row r="17" spans="1:33" ht="21.6">
      <c r="A17" s="12">
        <v>10</v>
      </c>
      <c r="B17" s="84" t="s">
        <v>28</v>
      </c>
      <c r="C17" s="89">
        <v>83</v>
      </c>
      <c r="D17" s="68">
        <v>83</v>
      </c>
      <c r="E17" s="15">
        <f t="shared" si="0"/>
        <v>83</v>
      </c>
      <c r="F17" s="90">
        <f>(E17/'01.06.2024'!E16)*100</f>
        <v>100</v>
      </c>
      <c r="G17" s="99">
        <v>85</v>
      </c>
      <c r="H17" s="73">
        <v>154</v>
      </c>
      <c r="I17" s="20">
        <f t="shared" si="1"/>
        <v>119.5</v>
      </c>
      <c r="J17" s="32">
        <f>(I17/'01.05.2024'!I16)*100</f>
        <v>140.58823529411762</v>
      </c>
      <c r="K17" s="100">
        <v>100</v>
      </c>
      <c r="L17" s="112">
        <v>0</v>
      </c>
      <c r="M17" s="79">
        <v>0</v>
      </c>
      <c r="N17" s="20">
        <f t="shared" si="2"/>
        <v>0</v>
      </c>
      <c r="O17" s="111" t="e">
        <f>(N17/'01.05.2024'!N16)*100</f>
        <v>#DIV/0!</v>
      </c>
      <c r="P17" s="99">
        <v>102</v>
      </c>
      <c r="Q17" s="73">
        <v>102</v>
      </c>
      <c r="R17" s="20">
        <f t="shared" si="3"/>
        <v>102</v>
      </c>
      <c r="S17" s="22">
        <f>(R17/'01.05.2024'!R16)*100</f>
        <v>100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3</v>
      </c>
      <c r="AE17" s="57">
        <f>(C17+G17+L17+P17)/3</f>
        <v>90</v>
      </c>
      <c r="AF17" s="57">
        <f>(D17+H17+M17+Q17)/3</f>
        <v>113</v>
      </c>
      <c r="AG17" s="58"/>
    </row>
    <row r="18" spans="1:33" s="1" customFormat="1" ht="21.6">
      <c r="A18" s="12">
        <v>11</v>
      </c>
      <c r="B18" s="84" t="s">
        <v>29</v>
      </c>
      <c r="C18" s="89">
        <v>435</v>
      </c>
      <c r="D18" s="68">
        <v>517</v>
      </c>
      <c r="E18" s="14">
        <f t="shared" si="0"/>
        <v>476</v>
      </c>
      <c r="F18" s="91">
        <f>(E18/'01.06.2024'!E17)*100</f>
        <v>106.25</v>
      </c>
      <c r="G18" s="99">
        <v>346</v>
      </c>
      <c r="H18" s="73">
        <v>462</v>
      </c>
      <c r="I18" s="20">
        <f t="shared" si="1"/>
        <v>404</v>
      </c>
      <c r="J18" s="32">
        <f>(I18/'01.05.2024'!I17)*100</f>
        <v>81.55849399414555</v>
      </c>
      <c r="K18" s="100">
        <v>100</v>
      </c>
      <c r="L18" s="99">
        <v>479</v>
      </c>
      <c r="M18" s="73">
        <v>479</v>
      </c>
      <c r="N18" s="20">
        <f t="shared" si="2"/>
        <v>479</v>
      </c>
      <c r="O18" s="111" t="e">
        <f>(N18/'01.05.2024'!N17)*100</f>
        <v>#DIV/0!</v>
      </c>
      <c r="P18" s="99">
        <v>477</v>
      </c>
      <c r="Q18" s="73">
        <v>477</v>
      </c>
      <c r="R18" s="20">
        <f t="shared" si="3"/>
        <v>477</v>
      </c>
      <c r="S18" s="22">
        <f>(R18/'01.05.2024'!R17)*100</f>
        <v>94.175715695952604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4</v>
      </c>
      <c r="AE18" s="57">
        <f t="shared" si="4"/>
        <v>434.25</v>
      </c>
      <c r="AF18" s="57">
        <f t="shared" si="5"/>
        <v>483.75</v>
      </c>
      <c r="AG18" s="59"/>
    </row>
    <row r="19" spans="1:33" ht="21.6">
      <c r="A19" s="12">
        <v>12</v>
      </c>
      <c r="B19" s="84" t="s">
        <v>30</v>
      </c>
      <c r="C19" s="89">
        <v>327</v>
      </c>
      <c r="D19" s="68">
        <v>458</v>
      </c>
      <c r="E19" s="15">
        <f t="shared" si="0"/>
        <v>392.5</v>
      </c>
      <c r="F19" s="90">
        <f>(E19/'01.06.2024'!E18)*100</f>
        <v>62.025916561314801</v>
      </c>
      <c r="G19" s="99">
        <v>472</v>
      </c>
      <c r="H19" s="73">
        <v>724</v>
      </c>
      <c r="I19" s="20">
        <f t="shared" si="1"/>
        <v>598</v>
      </c>
      <c r="J19" s="32">
        <f>(I19/'01.05.2024'!I18)*100</f>
        <v>83.171070931849783</v>
      </c>
      <c r="K19" s="100">
        <v>100</v>
      </c>
      <c r="L19" s="101">
        <v>0</v>
      </c>
      <c r="M19" s="74">
        <v>0</v>
      </c>
      <c r="N19" s="22">
        <f t="shared" si="2"/>
        <v>0</v>
      </c>
      <c r="O19" s="111">
        <f>(N19/'01.05.2024'!N18)*100</f>
        <v>0</v>
      </c>
      <c r="P19" s="99">
        <v>462</v>
      </c>
      <c r="Q19" s="73">
        <v>555</v>
      </c>
      <c r="R19" s="20">
        <f t="shared" si="3"/>
        <v>508.5</v>
      </c>
      <c r="S19" s="22">
        <f>(R19/'01.05.2024'!R18)*100</f>
        <v>95.367591897974492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>(C19+G19+L19+P19)/3</f>
        <v>420.33333333333331</v>
      </c>
      <c r="AF19" s="57">
        <f>(D19+H19+M19+Q19)/3</f>
        <v>579</v>
      </c>
      <c r="AG19" s="58"/>
    </row>
    <row r="20" spans="1:33" ht="21.6">
      <c r="A20" s="12">
        <v>13</v>
      </c>
      <c r="B20" s="84" t="s">
        <v>31</v>
      </c>
      <c r="C20" s="92">
        <v>0</v>
      </c>
      <c r="D20" s="69">
        <v>0</v>
      </c>
      <c r="E20" s="23">
        <f t="shared" si="0"/>
        <v>0</v>
      </c>
      <c r="F20" s="90" t="e">
        <f>(E20/'01.06.2024'!E19)*100</f>
        <v>#DIV/0!</v>
      </c>
      <c r="G20" s="101">
        <v>0</v>
      </c>
      <c r="H20" s="74">
        <v>0</v>
      </c>
      <c r="I20" s="22">
        <f t="shared" si="1"/>
        <v>0</v>
      </c>
      <c r="J20" s="32" t="e">
        <f>(I20/'01.05.2024'!I19)*100</f>
        <v>#DIV/0!</v>
      </c>
      <c r="K20" s="100">
        <v>100</v>
      </c>
      <c r="L20" s="99">
        <v>0</v>
      </c>
      <c r="M20" s="73">
        <v>0</v>
      </c>
      <c r="N20" s="20" t="s">
        <v>20</v>
      </c>
      <c r="O20" s="111" t="e">
        <f>(N20/'01.05.2024'!N19)*100</f>
        <v>#VALUE!</v>
      </c>
      <c r="P20" s="99">
        <v>0</v>
      </c>
      <c r="Q20" s="73">
        <v>0</v>
      </c>
      <c r="R20" s="20">
        <f t="shared" si="3"/>
        <v>0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0</v>
      </c>
      <c r="AE20" s="57">
        <f t="shared" si="4"/>
        <v>0</v>
      </c>
      <c r="AF20" s="57">
        <f t="shared" si="5"/>
        <v>0</v>
      </c>
      <c r="AG20" s="58"/>
    </row>
    <row r="21" spans="1:33">
      <c r="A21" s="12">
        <v>14</v>
      </c>
      <c r="B21" s="84" t="s">
        <v>32</v>
      </c>
      <c r="C21" s="89" t="s">
        <v>20</v>
      </c>
      <c r="D21" s="68" t="s">
        <v>20</v>
      </c>
      <c r="E21" s="15" t="s">
        <v>20</v>
      </c>
      <c r="F21" s="90" t="e">
        <f>(E21/'01.06.2024'!E20)*100</f>
        <v>#VALUE!</v>
      </c>
      <c r="G21" s="99" t="s">
        <v>20</v>
      </c>
      <c r="H21" s="73" t="s">
        <v>20</v>
      </c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73" t="s">
        <v>20</v>
      </c>
      <c r="N21" s="20" t="s">
        <v>20</v>
      </c>
      <c r="O21" s="111" t="e">
        <f>(N21/'01.05.2024'!N20)*100</f>
        <v>#VALUE!</v>
      </c>
      <c r="P21" s="99" t="s">
        <v>20</v>
      </c>
      <c r="Q21" s="73" t="s">
        <v>20</v>
      </c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 t="e">
        <f t="shared" si="5"/>
        <v>#VALUE!</v>
      </c>
      <c r="AG21" s="58"/>
    </row>
    <row r="22" spans="1:33">
      <c r="A22" s="12">
        <v>15</v>
      </c>
      <c r="B22" s="84" t="s">
        <v>33</v>
      </c>
      <c r="C22" s="89" t="s">
        <v>20</v>
      </c>
      <c r="D22" s="68" t="s">
        <v>20</v>
      </c>
      <c r="E22" s="15" t="e">
        <f t="shared" ref="E22:E25" si="6">(C22+D22)/2</f>
        <v>#VALUE!</v>
      </c>
      <c r="F22" s="90" t="e">
        <f>(E22/'01.06.2024'!E21)*100</f>
        <v>#VALUE!</v>
      </c>
      <c r="G22" s="99" t="s">
        <v>34</v>
      </c>
      <c r="H22" s="73" t="s">
        <v>34</v>
      </c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73" t="s">
        <v>34</v>
      </c>
      <c r="N22" s="20" t="s">
        <v>20</v>
      </c>
      <c r="O22" s="111" t="e">
        <f>(N22/'01.05.2024'!N21)*100</f>
        <v>#VALUE!</v>
      </c>
      <c r="P22" s="99" t="s">
        <v>20</v>
      </c>
      <c r="Q22" s="73" t="s">
        <v>20</v>
      </c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 t="e">
        <f t="shared" si="5"/>
        <v>#VALUE!</v>
      </c>
      <c r="AG22" s="58"/>
    </row>
    <row r="23" spans="1:33">
      <c r="A23" s="12">
        <v>16</v>
      </c>
      <c r="B23" s="84" t="s">
        <v>35</v>
      </c>
      <c r="C23" s="89">
        <v>260</v>
      </c>
      <c r="D23" s="68">
        <v>260</v>
      </c>
      <c r="E23" s="15">
        <f t="shared" si="6"/>
        <v>260</v>
      </c>
      <c r="F23" s="90">
        <f>(E23/'01.06.2024'!E22)*100</f>
        <v>100</v>
      </c>
      <c r="G23" s="102">
        <v>0</v>
      </c>
      <c r="H23" s="75">
        <v>0</v>
      </c>
      <c r="I23" s="20">
        <f t="shared" ref="I23:I41" si="7">(G23+H23)/2</f>
        <v>0</v>
      </c>
      <c r="J23" s="32">
        <f>(I23/'01.05.2024'!I22)*100</f>
        <v>0</v>
      </c>
      <c r="K23" s="100">
        <v>0</v>
      </c>
      <c r="L23" s="99">
        <v>0</v>
      </c>
      <c r="M23" s="73">
        <v>0</v>
      </c>
      <c r="N23" s="20"/>
      <c r="O23" s="111" t="e">
        <f>(N23/'01.05.2024'!N22)*100</f>
        <v>#DIV/0!</v>
      </c>
      <c r="P23" s="99">
        <v>353</v>
      </c>
      <c r="Q23" s="73">
        <v>353</v>
      </c>
      <c r="R23" s="20">
        <f t="shared" ref="R23:R44" si="8">(P23+Q23)/2</f>
        <v>353</v>
      </c>
      <c r="S23" s="22">
        <f>(R23/'01.05.2024'!R22)*100</f>
        <v>100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2</v>
      </c>
      <c r="AE23" s="57">
        <f>(C23+G23+L23+P23)/2</f>
        <v>306.5</v>
      </c>
      <c r="AF23" s="57">
        <f>(D23+H23+M23+Q23)/2</f>
        <v>306.5</v>
      </c>
      <c r="AG23" s="58"/>
    </row>
    <row r="24" spans="1:33">
      <c r="A24" s="12">
        <v>17</v>
      </c>
      <c r="B24" s="84" t="s">
        <v>36</v>
      </c>
      <c r="C24" s="89">
        <v>120</v>
      </c>
      <c r="D24" s="70">
        <v>510</v>
      </c>
      <c r="E24" s="15">
        <f t="shared" si="6"/>
        <v>315</v>
      </c>
      <c r="F24" s="90">
        <f>(E24/'01.06.2024'!E23)*100</f>
        <v>137.25490196078431</v>
      </c>
      <c r="G24" s="103">
        <v>122</v>
      </c>
      <c r="H24" s="76">
        <v>472</v>
      </c>
      <c r="I24" s="20">
        <f t="shared" si="7"/>
        <v>297</v>
      </c>
      <c r="J24" s="32">
        <f>(I24/'01.05.2024'!I23)*100</f>
        <v>150.41782729805016</v>
      </c>
      <c r="K24" s="104">
        <v>100</v>
      </c>
      <c r="L24" s="99">
        <v>140</v>
      </c>
      <c r="M24" s="73">
        <v>299</v>
      </c>
      <c r="N24" s="20">
        <f t="shared" ref="N24:N32" si="9">(L24+M24)/2</f>
        <v>219.5</v>
      </c>
      <c r="O24" s="111">
        <f>(N24/'01.05.2024'!N23)*100</f>
        <v>80.550458715596335</v>
      </c>
      <c r="P24" s="99">
        <v>160</v>
      </c>
      <c r="Q24" s="73">
        <v>1450</v>
      </c>
      <c r="R24" s="20">
        <f t="shared" si="8"/>
        <v>805</v>
      </c>
      <c r="S24" s="22">
        <f>(R24/'01.05.2024'!R23)*100</f>
        <v>387.95180722891564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4"/>
        <v>135.5</v>
      </c>
      <c r="AF24" s="57">
        <f t="shared" si="5"/>
        <v>682.75</v>
      </c>
      <c r="AG24" s="58"/>
    </row>
    <row r="25" spans="1:33">
      <c r="A25" s="12">
        <v>18</v>
      </c>
      <c r="B25" s="84" t="s">
        <v>37</v>
      </c>
      <c r="C25" s="89">
        <v>0</v>
      </c>
      <c r="D25" s="68">
        <v>0</v>
      </c>
      <c r="E25" s="15">
        <f t="shared" si="6"/>
        <v>0</v>
      </c>
      <c r="F25" s="90" t="e">
        <f>(E25/'01.06.2024'!E24)*100</f>
        <v>#DIV/0!</v>
      </c>
      <c r="G25" s="99">
        <v>896</v>
      </c>
      <c r="H25" s="73">
        <v>1027</v>
      </c>
      <c r="I25" s="20">
        <f t="shared" si="7"/>
        <v>961.5</v>
      </c>
      <c r="J25" s="32">
        <f>(I25/'01.05.2024'!I24)*100</f>
        <v>227.3049645390071</v>
      </c>
      <c r="K25" s="100">
        <v>100</v>
      </c>
      <c r="L25" s="99">
        <v>0</v>
      </c>
      <c r="M25" s="73">
        <v>0</v>
      </c>
      <c r="N25" s="20">
        <f t="shared" si="9"/>
        <v>0</v>
      </c>
      <c r="O25" s="111" t="e">
        <f>(N25/'01.05.2024'!N24)*100</f>
        <v>#DIV/0!</v>
      </c>
      <c r="P25" s="99">
        <v>0</v>
      </c>
      <c r="Q25" s="73">
        <v>0</v>
      </c>
      <c r="R25" s="20">
        <f t="shared" si="8"/>
        <v>0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1</v>
      </c>
      <c r="AE25" s="57">
        <f>G25</f>
        <v>896</v>
      </c>
      <c r="AF25" s="57">
        <f>H25</f>
        <v>1027</v>
      </c>
      <c r="AG25" s="58"/>
    </row>
    <row r="26" spans="1:33">
      <c r="A26" s="12">
        <v>19</v>
      </c>
      <c r="B26" s="84" t="s">
        <v>38</v>
      </c>
      <c r="C26" s="89">
        <v>0</v>
      </c>
      <c r="D26" s="68">
        <v>0</v>
      </c>
      <c r="E26" s="15" t="s">
        <v>34</v>
      </c>
      <c r="F26" s="90" t="e">
        <f>(E26/'01.06.2024'!E25)*100</f>
        <v>#VALUE!</v>
      </c>
      <c r="G26" s="99">
        <v>173</v>
      </c>
      <c r="H26" s="73">
        <v>552</v>
      </c>
      <c r="I26" s="20">
        <f t="shared" si="7"/>
        <v>362.5</v>
      </c>
      <c r="J26" s="32" t="e">
        <f>(I26/'01.05.2024'!I25)*100</f>
        <v>#DIV/0!</v>
      </c>
      <c r="K26" s="100">
        <v>0</v>
      </c>
      <c r="L26" s="99">
        <v>0</v>
      </c>
      <c r="M26" s="73">
        <v>0</v>
      </c>
      <c r="N26" s="20">
        <f t="shared" si="9"/>
        <v>0</v>
      </c>
      <c r="O26" s="111" t="e">
        <f>(N26/'01.05.2024'!N25)*100</f>
        <v>#DIV/0!</v>
      </c>
      <c r="P26" s="99">
        <v>493</v>
      </c>
      <c r="Q26" s="73">
        <v>720</v>
      </c>
      <c r="R26" s="20">
        <f t="shared" si="8"/>
        <v>606.5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2</v>
      </c>
      <c r="AE26" s="57">
        <f>(C26+G26+L26+P26)/2</f>
        <v>333</v>
      </c>
      <c r="AF26" s="57">
        <f>(D26+H26+M26+Q26)/2</f>
        <v>636</v>
      </c>
      <c r="AG26" s="58"/>
    </row>
    <row r="27" spans="1:33" ht="21.6">
      <c r="A27" s="12">
        <v>20</v>
      </c>
      <c r="B27" s="84" t="s">
        <v>39</v>
      </c>
      <c r="C27" s="89">
        <v>53</v>
      </c>
      <c r="D27" s="68">
        <v>239</v>
      </c>
      <c r="E27" s="15">
        <f t="shared" ref="E27:E38" si="10">(C27+D27)/2</f>
        <v>146</v>
      </c>
      <c r="F27" s="90">
        <f>(E27/'01.06.2024'!E26)*100</f>
        <v>83.811710677382322</v>
      </c>
      <c r="G27" s="99">
        <v>77</v>
      </c>
      <c r="H27" s="73">
        <v>202</v>
      </c>
      <c r="I27" s="20">
        <f t="shared" si="7"/>
        <v>139.5</v>
      </c>
      <c r="J27" s="32">
        <f>(I27/'01.05.2024'!I26)*100</f>
        <v>69.316770186335404</v>
      </c>
      <c r="K27" s="100">
        <v>100</v>
      </c>
      <c r="L27" s="99">
        <v>65</v>
      </c>
      <c r="M27" s="74">
        <v>159</v>
      </c>
      <c r="N27" s="22">
        <f t="shared" si="9"/>
        <v>112</v>
      </c>
      <c r="O27" s="111">
        <f>(N27/'01.05.2024'!N26)*100</f>
        <v>56.126284139313455</v>
      </c>
      <c r="P27" s="99">
        <v>45</v>
      </c>
      <c r="Q27" s="73">
        <v>256</v>
      </c>
      <c r="R27" s="20">
        <f t="shared" si="8"/>
        <v>150.5</v>
      </c>
      <c r="S27" s="22">
        <f>(R27/'01.05.2024'!R26)*100</f>
        <v>60.906515580736539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60</v>
      </c>
      <c r="AF27" s="57">
        <f t="shared" si="5"/>
        <v>214</v>
      </c>
      <c r="AG27" s="58"/>
    </row>
    <row r="28" spans="1:33" ht="21.6">
      <c r="A28" s="12">
        <v>21</v>
      </c>
      <c r="B28" s="84" t="s">
        <v>40</v>
      </c>
      <c r="C28" s="89">
        <v>94</v>
      </c>
      <c r="D28" s="68">
        <v>94</v>
      </c>
      <c r="E28" s="15">
        <f t="shared" si="10"/>
        <v>94</v>
      </c>
      <c r="F28" s="90">
        <f>(E28/'01.06.2024'!E27)*100</f>
        <v>118.98734177215189</v>
      </c>
      <c r="G28" s="99">
        <v>92</v>
      </c>
      <c r="H28" s="73">
        <v>92</v>
      </c>
      <c r="I28" s="20">
        <f t="shared" si="7"/>
        <v>92</v>
      </c>
      <c r="J28" s="32">
        <f>(I28/'01.05.2024'!I27)*100</f>
        <v>119.48051948051948</v>
      </c>
      <c r="K28" s="100">
        <v>100</v>
      </c>
      <c r="L28" s="99">
        <v>98</v>
      </c>
      <c r="M28" s="73">
        <v>98</v>
      </c>
      <c r="N28" s="20">
        <f t="shared" si="9"/>
        <v>98</v>
      </c>
      <c r="O28" s="111">
        <f>(N28/'01.05.2024'!N27)*100</f>
        <v>122.50000000000001</v>
      </c>
      <c r="P28" s="99">
        <v>98</v>
      </c>
      <c r="Q28" s="73">
        <v>98</v>
      </c>
      <c r="R28" s="20">
        <f t="shared" si="8"/>
        <v>98</v>
      </c>
      <c r="S28" s="22">
        <f>(R28/'01.05.2024'!R27)*100</f>
        <v>113.95348837209302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95.5</v>
      </c>
      <c r="AF28" s="57">
        <f t="shared" si="5"/>
        <v>95.5</v>
      </c>
      <c r="AG28" s="58"/>
    </row>
    <row r="29" spans="1:33" ht="31.8">
      <c r="A29" s="12">
        <v>22</v>
      </c>
      <c r="B29" s="84" t="s">
        <v>41</v>
      </c>
      <c r="C29" s="89">
        <v>88</v>
      </c>
      <c r="D29" s="68">
        <v>88</v>
      </c>
      <c r="E29" s="15">
        <f t="shared" si="10"/>
        <v>88</v>
      </c>
      <c r="F29" s="90">
        <f>(E29/'01.06.2024'!E28)*100</f>
        <v>112.82051282051282</v>
      </c>
      <c r="G29" s="99">
        <v>88</v>
      </c>
      <c r="H29" s="73">
        <v>88</v>
      </c>
      <c r="I29" s="20">
        <f t="shared" si="7"/>
        <v>88</v>
      </c>
      <c r="J29" s="32">
        <f>(I29/'01.05.2024'!I28)*100</f>
        <v>135.38461538461539</v>
      </c>
      <c r="K29" s="100">
        <v>100</v>
      </c>
      <c r="L29" s="99">
        <v>92</v>
      </c>
      <c r="M29" s="73">
        <v>92</v>
      </c>
      <c r="N29" s="20">
        <f t="shared" si="9"/>
        <v>92</v>
      </c>
      <c r="O29" s="111">
        <f>(N29/'01.05.2024'!N28)*100</f>
        <v>141.53846153846155</v>
      </c>
      <c r="P29" s="99">
        <v>0</v>
      </c>
      <c r="Q29" s="73">
        <v>0</v>
      </c>
      <c r="R29" s="20">
        <f t="shared" si="8"/>
        <v>0</v>
      </c>
      <c r="S29" s="22">
        <f>(R29/'01.05.2024'!R28)*100</f>
        <v>0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3</v>
      </c>
      <c r="AE29" s="57">
        <f>(C29+G29+L29+P29)/3</f>
        <v>89.333333333333329</v>
      </c>
      <c r="AF29" s="57">
        <f>(D29+H29+M29+Q29)/3</f>
        <v>89.333333333333329</v>
      </c>
      <c r="AG29" s="58"/>
    </row>
    <row r="30" spans="1:33" ht="21.6">
      <c r="A30" s="12">
        <v>23</v>
      </c>
      <c r="B30" s="84" t="s">
        <v>42</v>
      </c>
      <c r="C30" s="89">
        <v>109</v>
      </c>
      <c r="D30" s="68">
        <v>109</v>
      </c>
      <c r="E30" s="15">
        <f t="shared" si="10"/>
        <v>109</v>
      </c>
      <c r="F30" s="90">
        <f>(E30/'01.06.2024'!E29)*100</f>
        <v>99.954149472718939</v>
      </c>
      <c r="G30" s="99">
        <v>108</v>
      </c>
      <c r="H30" s="73">
        <v>108</v>
      </c>
      <c r="I30" s="20">
        <f t="shared" si="7"/>
        <v>108</v>
      </c>
      <c r="J30" s="32">
        <f>(I30/'01.05.2024'!I29)*100</f>
        <v>104.34782608695652</v>
      </c>
      <c r="K30" s="100">
        <v>100</v>
      </c>
      <c r="L30" s="99">
        <v>99</v>
      </c>
      <c r="M30" s="73">
        <v>99</v>
      </c>
      <c r="N30" s="20">
        <f t="shared" si="9"/>
        <v>99</v>
      </c>
      <c r="O30" s="111">
        <f>(N30/'01.05.2024'!N29)*100</f>
        <v>92.523364485981304</v>
      </c>
      <c r="P30" s="99">
        <v>103</v>
      </c>
      <c r="Q30" s="73">
        <v>103</v>
      </c>
      <c r="R30" s="20">
        <f t="shared" si="8"/>
        <v>103</v>
      </c>
      <c r="S30" s="22">
        <f>(R30/'01.05.2024'!R29)*100</f>
        <v>98.235574630424409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104.75</v>
      </c>
      <c r="AF30" s="57">
        <f t="shared" si="5"/>
        <v>104.75</v>
      </c>
      <c r="AG30" s="58"/>
    </row>
    <row r="31" spans="1:33" ht="21.6">
      <c r="A31" s="12">
        <v>24</v>
      </c>
      <c r="B31" s="84" t="s">
        <v>43</v>
      </c>
      <c r="C31" s="89">
        <v>525</v>
      </c>
      <c r="D31" s="68">
        <v>525</v>
      </c>
      <c r="E31" s="15">
        <f t="shared" si="10"/>
        <v>525</v>
      </c>
      <c r="F31" s="90">
        <f>(E31/'01.06.2024'!E30)*100</f>
        <v>114.75409836065573</v>
      </c>
      <c r="G31" s="99">
        <v>427.5</v>
      </c>
      <c r="H31" s="73">
        <v>500</v>
      </c>
      <c r="I31" s="20">
        <f t="shared" si="7"/>
        <v>463.75</v>
      </c>
      <c r="J31" s="32">
        <f>(I31/'01.05.2024'!I30)*100</f>
        <v>93.98115310568447</v>
      </c>
      <c r="K31" s="100">
        <v>100</v>
      </c>
      <c r="L31" s="99">
        <v>0</v>
      </c>
      <c r="M31" s="73">
        <v>0</v>
      </c>
      <c r="N31" s="20">
        <f t="shared" si="9"/>
        <v>0</v>
      </c>
      <c r="O31" s="111" t="e">
        <f>(N31/'01.05.2024'!N30)*100</f>
        <v>#DIV/0!</v>
      </c>
      <c r="P31" s="99">
        <v>0</v>
      </c>
      <c r="Q31" s="73">
        <v>0</v>
      </c>
      <c r="R31" s="20">
        <f t="shared" si="8"/>
        <v>0</v>
      </c>
      <c r="S31" s="22">
        <f>(R31/'01.05.2024'!R30)*100</f>
        <v>0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2</v>
      </c>
      <c r="AE31" s="57">
        <f>(C31+G31+L31+P31)/2</f>
        <v>476.25</v>
      </c>
      <c r="AF31" s="57">
        <f>(D31+H31+M31+Q31)/2</f>
        <v>512.5</v>
      </c>
      <c r="AG31" s="58"/>
    </row>
    <row r="32" spans="1:33" ht="21.6">
      <c r="A32" s="12">
        <v>25</v>
      </c>
      <c r="B32" s="84" t="s">
        <v>44</v>
      </c>
      <c r="C32" s="92">
        <v>1088</v>
      </c>
      <c r="D32" s="69">
        <v>1550</v>
      </c>
      <c r="E32" s="27">
        <f t="shared" si="10"/>
        <v>1319</v>
      </c>
      <c r="F32" s="90">
        <f>(E32/'01.06.2024'!E31)*100</f>
        <v>98.238558075447799</v>
      </c>
      <c r="G32" s="105">
        <v>1416</v>
      </c>
      <c r="H32" s="74">
        <v>1416</v>
      </c>
      <c r="I32" s="22">
        <f t="shared" si="7"/>
        <v>1416</v>
      </c>
      <c r="J32" s="32">
        <f>(I32/'01.05.2024'!I31)*100</f>
        <v>110.3362293996182</v>
      </c>
      <c r="K32" s="100">
        <v>100</v>
      </c>
      <c r="L32" s="99">
        <v>0</v>
      </c>
      <c r="M32" s="73">
        <v>0</v>
      </c>
      <c r="N32" s="20">
        <f t="shared" si="9"/>
        <v>0</v>
      </c>
      <c r="O32" s="111">
        <f>(N32/'01.05.2024'!N31)*100</f>
        <v>0</v>
      </c>
      <c r="P32" s="105">
        <v>1044</v>
      </c>
      <c r="Q32" s="77">
        <v>1044</v>
      </c>
      <c r="R32" s="20">
        <f t="shared" si="8"/>
        <v>1044</v>
      </c>
      <c r="S32" s="22">
        <f>(R32/'01.05.2024'!R31)*100</f>
        <v>94.198321754037721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3</v>
      </c>
      <c r="AE32" s="57">
        <f>(C32+G32+L32+P32)/3</f>
        <v>1182.6666666666667</v>
      </c>
      <c r="AF32" s="57">
        <f>(D32+H32+M32+Q32)/3</f>
        <v>1336.6666666666667</v>
      </c>
      <c r="AG32" s="58"/>
    </row>
    <row r="33" spans="1:33" ht="21.6">
      <c r="A33" s="12">
        <v>26</v>
      </c>
      <c r="B33" s="84" t="s">
        <v>45</v>
      </c>
      <c r="C33" s="89">
        <v>119</v>
      </c>
      <c r="D33" s="68">
        <v>119</v>
      </c>
      <c r="E33" s="15">
        <f t="shared" si="10"/>
        <v>119</v>
      </c>
      <c r="F33" s="90">
        <f>(E33/'01.06.2024'!E32)*100</f>
        <v>86.357039187227855</v>
      </c>
      <c r="G33" s="99">
        <v>117</v>
      </c>
      <c r="H33" s="73">
        <v>117</v>
      </c>
      <c r="I33" s="20">
        <f t="shared" si="7"/>
        <v>117</v>
      </c>
      <c r="J33" s="32">
        <f>(I33/'01.05.2024'!I32)*100</f>
        <v>106.36363636363637</v>
      </c>
      <c r="K33" s="100">
        <v>100</v>
      </c>
      <c r="L33" s="99">
        <v>0</v>
      </c>
      <c r="M33" s="73">
        <v>0</v>
      </c>
      <c r="N33" s="20" t="s">
        <v>34</v>
      </c>
      <c r="O33" s="111" t="e">
        <f>(N33/'01.05.2024'!N32)*100</f>
        <v>#VALUE!</v>
      </c>
      <c r="P33" s="99">
        <v>0</v>
      </c>
      <c r="Q33" s="73">
        <v>0</v>
      </c>
      <c r="R33" s="20">
        <f t="shared" si="8"/>
        <v>0</v>
      </c>
      <c r="S33" s="22">
        <f>(R33/'01.05.2024'!R32)*100</f>
        <v>0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2</v>
      </c>
      <c r="AE33" s="57">
        <f t="shared" ref="AE33:AF35" si="11">(C33+G33+L33+P33)/2</f>
        <v>118</v>
      </c>
      <c r="AF33" s="57">
        <f t="shared" si="11"/>
        <v>118</v>
      </c>
      <c r="AG33" s="58"/>
    </row>
    <row r="34" spans="1:33" ht="21.6">
      <c r="A34" s="12">
        <v>27</v>
      </c>
      <c r="B34" s="84" t="s">
        <v>46</v>
      </c>
      <c r="C34" s="89">
        <v>363</v>
      </c>
      <c r="D34" s="68">
        <v>363</v>
      </c>
      <c r="E34" s="15">
        <f t="shared" si="10"/>
        <v>363</v>
      </c>
      <c r="F34" s="90">
        <f>(E34/'01.06.2024'!E33)*100</f>
        <v>99.917423616845582</v>
      </c>
      <c r="G34" s="99">
        <v>483</v>
      </c>
      <c r="H34" s="73">
        <v>483</v>
      </c>
      <c r="I34" s="20">
        <f t="shared" si="7"/>
        <v>483</v>
      </c>
      <c r="J34" s="32">
        <f>(I34/'01.05.2024'!I33)*100</f>
        <v>173.86609071274296</v>
      </c>
      <c r="K34" s="100">
        <v>100</v>
      </c>
      <c r="L34" s="99">
        <v>0</v>
      </c>
      <c r="M34" s="73">
        <v>0</v>
      </c>
      <c r="N34" s="20">
        <f t="shared" ref="N34:N38" si="12">(L34+M34)/2</f>
        <v>0</v>
      </c>
      <c r="O34" s="111" t="e">
        <f>(N34/'01.05.2024'!N33)*100</f>
        <v>#DIV/0!</v>
      </c>
      <c r="P34" s="99">
        <v>0</v>
      </c>
      <c r="Q34" s="73">
        <v>0</v>
      </c>
      <c r="R34" s="20">
        <f t="shared" si="8"/>
        <v>0</v>
      </c>
      <c r="S34" s="22">
        <f>(R34/'01.05.2024'!R33)*100</f>
        <v>0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2</v>
      </c>
      <c r="AE34" s="57">
        <f t="shared" si="11"/>
        <v>423</v>
      </c>
      <c r="AF34" s="57">
        <f t="shared" si="11"/>
        <v>423</v>
      </c>
      <c r="AG34" s="58"/>
    </row>
    <row r="35" spans="1:33" ht="21.6">
      <c r="A35" s="12">
        <v>28</v>
      </c>
      <c r="B35" s="84" t="s">
        <v>47</v>
      </c>
      <c r="C35" s="89">
        <v>463</v>
      </c>
      <c r="D35" s="68">
        <v>906</v>
      </c>
      <c r="E35" s="15">
        <f t="shared" si="10"/>
        <v>684.5</v>
      </c>
      <c r="F35" s="90">
        <f>(E35/'01.06.2024'!E34)*100</f>
        <v>87.531969309462923</v>
      </c>
      <c r="G35" s="101">
        <v>567</v>
      </c>
      <c r="H35" s="74">
        <v>752</v>
      </c>
      <c r="I35" s="22">
        <f t="shared" si="7"/>
        <v>659.5</v>
      </c>
      <c r="J35" s="32">
        <f>(I35/'01.05.2024'!I34)*100</f>
        <v>92.173305380852554</v>
      </c>
      <c r="K35" s="100">
        <v>100</v>
      </c>
      <c r="L35" s="99">
        <v>0</v>
      </c>
      <c r="M35" s="74">
        <v>0</v>
      </c>
      <c r="N35" s="20">
        <f t="shared" si="12"/>
        <v>0</v>
      </c>
      <c r="O35" s="111">
        <f>(N35/'01.05.2024'!N34)*100</f>
        <v>0</v>
      </c>
      <c r="P35" s="101">
        <v>0</v>
      </c>
      <c r="Q35" s="73">
        <v>0</v>
      </c>
      <c r="R35" s="20">
        <f t="shared" si="8"/>
        <v>0</v>
      </c>
      <c r="S35" s="22">
        <f>(R35/'01.05.2024'!R34)*100</f>
        <v>0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2</v>
      </c>
      <c r="AE35" s="57">
        <f t="shared" si="11"/>
        <v>515</v>
      </c>
      <c r="AF35" s="57">
        <f t="shared" si="11"/>
        <v>829</v>
      </c>
      <c r="AG35" s="58"/>
    </row>
    <row r="36" spans="1:33">
      <c r="A36" s="12">
        <v>29</v>
      </c>
      <c r="B36" s="84" t="s">
        <v>48</v>
      </c>
      <c r="C36" s="89">
        <v>87</v>
      </c>
      <c r="D36" s="68">
        <v>87</v>
      </c>
      <c r="E36" s="15">
        <f t="shared" si="10"/>
        <v>87</v>
      </c>
      <c r="F36" s="90">
        <f>(E36/'01.06.2024'!E35)*100</f>
        <v>248.57142857142858</v>
      </c>
      <c r="G36" s="99">
        <v>85</v>
      </c>
      <c r="H36" s="73">
        <v>85</v>
      </c>
      <c r="I36" s="20">
        <f t="shared" si="7"/>
        <v>85</v>
      </c>
      <c r="J36" s="32">
        <f>(I36/'01.05.2024'!I35)*100</f>
        <v>202.38095238095238</v>
      </c>
      <c r="K36" s="100">
        <v>100</v>
      </c>
      <c r="L36" s="99">
        <v>0</v>
      </c>
      <c r="M36" s="73">
        <v>0</v>
      </c>
      <c r="N36" s="20">
        <f t="shared" si="12"/>
        <v>0</v>
      </c>
      <c r="O36" s="111" t="e">
        <f>(N36/'01.05.2024'!N35)*100</f>
        <v>#DIV/0!</v>
      </c>
      <c r="P36" s="99">
        <v>0</v>
      </c>
      <c r="Q36" s="73">
        <v>0</v>
      </c>
      <c r="R36" s="20">
        <f t="shared" si="8"/>
        <v>0</v>
      </c>
      <c r="S36" s="22">
        <f>(R36/'01.05.2024'!R35)*100</f>
        <v>0</v>
      </c>
      <c r="T36" s="119">
        <v>50</v>
      </c>
      <c r="U36" s="116">
        <v>55</v>
      </c>
      <c r="V36" s="80">
        <v>55</v>
      </c>
      <c r="W36" s="40">
        <f t="shared" ref="W36:W39" si="13">(U36+V36)/2</f>
        <v>55</v>
      </c>
      <c r="X36" s="41">
        <f>(W36/'01.05.2024'!W35)*100</f>
        <v>157.14285714285714</v>
      </c>
      <c r="Y36" s="80">
        <v>65</v>
      </c>
      <c r="Z36" s="81">
        <v>65</v>
      </c>
      <c r="AA36" s="40">
        <f t="shared" ref="AA36:AA47" si="14">(Y36+Z36)/2</f>
        <v>65</v>
      </c>
      <c r="AB36" s="41">
        <f>(AA36/'01.05.2024'!AA35)*100</f>
        <v>81.25</v>
      </c>
      <c r="AC36" s="39">
        <v>100</v>
      </c>
      <c r="AD36" s="39">
        <v>4</v>
      </c>
      <c r="AE36" s="57">
        <f>(C36+G36+L36+P36+U36+Y36)/4</f>
        <v>73</v>
      </c>
      <c r="AF36" s="57">
        <f>(D36+H36+M36+Q36+V36+Z36)/4</f>
        <v>73</v>
      </c>
      <c r="AG36" s="58"/>
    </row>
    <row r="37" spans="1:33" ht="21.6">
      <c r="A37" s="12">
        <v>30</v>
      </c>
      <c r="B37" s="84" t="s">
        <v>49</v>
      </c>
      <c r="C37" s="89">
        <v>47</v>
      </c>
      <c r="D37" s="68">
        <v>47</v>
      </c>
      <c r="E37" s="15">
        <f t="shared" si="10"/>
        <v>47</v>
      </c>
      <c r="F37" s="90">
        <f>(E37/'01.06.2024'!E36)*100</f>
        <v>117.5</v>
      </c>
      <c r="G37" s="99">
        <v>51</v>
      </c>
      <c r="H37" s="73">
        <v>51</v>
      </c>
      <c r="I37" s="20">
        <f t="shared" si="7"/>
        <v>51</v>
      </c>
      <c r="J37" s="32">
        <f>(I37/'01.05.2024'!I36)*100</f>
        <v>137.83783783783784</v>
      </c>
      <c r="K37" s="100">
        <v>100</v>
      </c>
      <c r="L37" s="99">
        <v>0</v>
      </c>
      <c r="M37" s="73">
        <v>0</v>
      </c>
      <c r="N37" s="20">
        <f t="shared" si="12"/>
        <v>0</v>
      </c>
      <c r="O37" s="111">
        <f>(N37/'01.05.2024'!N36)*100</f>
        <v>0</v>
      </c>
      <c r="P37" s="99">
        <v>0</v>
      </c>
      <c r="Q37" s="73">
        <v>0</v>
      </c>
      <c r="R37" s="20">
        <f t="shared" si="8"/>
        <v>0</v>
      </c>
      <c r="S37" s="22">
        <f>(R37/'01.05.2024'!R36)*100</f>
        <v>0</v>
      </c>
      <c r="T37" s="119">
        <v>100</v>
      </c>
      <c r="U37" s="116">
        <v>48</v>
      </c>
      <c r="V37" s="80">
        <v>48</v>
      </c>
      <c r="W37" s="40">
        <f t="shared" si="13"/>
        <v>48</v>
      </c>
      <c r="X37" s="41">
        <f>(W37/'01.05.2024'!W36)*100</f>
        <v>126.31578947368421</v>
      </c>
      <c r="Y37" s="80">
        <v>48</v>
      </c>
      <c r="Z37" s="80">
        <v>48</v>
      </c>
      <c r="AA37" s="40">
        <v>35</v>
      </c>
      <c r="AB37" s="41">
        <f>(AA37/'01.05.2024'!AA36)*100</f>
        <v>100</v>
      </c>
      <c r="AC37" s="39">
        <v>100</v>
      </c>
      <c r="AD37" s="39">
        <v>4</v>
      </c>
      <c r="AE37" s="57">
        <f>(C37+G37+L37+P37+U37+Y37)/4</f>
        <v>48.5</v>
      </c>
      <c r="AF37" s="57">
        <f>(D37+H37+M37+Q37+V37+Z37)/4</f>
        <v>48.5</v>
      </c>
      <c r="AG37" s="58"/>
    </row>
    <row r="38" spans="1:33" ht="21.6">
      <c r="A38" s="12">
        <v>31</v>
      </c>
      <c r="B38" s="84" t="s">
        <v>50</v>
      </c>
      <c r="C38" s="89">
        <v>0</v>
      </c>
      <c r="D38" s="68">
        <v>0</v>
      </c>
      <c r="E38" s="15">
        <f t="shared" si="10"/>
        <v>0</v>
      </c>
      <c r="F38" s="90" t="e">
        <f>(E38/'01.06.2024'!E37)*100</f>
        <v>#DIV/0!</v>
      </c>
      <c r="G38" s="99">
        <v>64</v>
      </c>
      <c r="H38" s="73">
        <v>64</v>
      </c>
      <c r="I38" s="20">
        <f t="shared" si="7"/>
        <v>64</v>
      </c>
      <c r="J38" s="32">
        <f>(I38/'01.05.2024'!I37)*100</f>
        <v>91.428571428571431</v>
      </c>
      <c r="K38" s="100">
        <v>100</v>
      </c>
      <c r="L38" s="99">
        <v>0</v>
      </c>
      <c r="M38" s="73">
        <v>0</v>
      </c>
      <c r="N38" s="20">
        <f t="shared" si="12"/>
        <v>0</v>
      </c>
      <c r="O38" s="111" t="e">
        <f>(N38/'01.05.2024'!N37)*100</f>
        <v>#DIV/0!</v>
      </c>
      <c r="P38" s="99">
        <v>0</v>
      </c>
      <c r="Q38" s="73">
        <v>0</v>
      </c>
      <c r="R38" s="20">
        <f t="shared" si="8"/>
        <v>0</v>
      </c>
      <c r="S38" s="22">
        <f>(R38/'01.05.2024'!R37)*100</f>
        <v>0</v>
      </c>
      <c r="T38" s="119">
        <v>50</v>
      </c>
      <c r="U38" s="116">
        <v>48</v>
      </c>
      <c r="V38" s="80">
        <v>48</v>
      </c>
      <c r="W38" s="40">
        <f t="shared" si="13"/>
        <v>48</v>
      </c>
      <c r="X38" s="41">
        <f>(W38/'01.05.2024'!W37)*100</f>
        <v>77.41935483870968</v>
      </c>
      <c r="Y38" s="80">
        <v>45</v>
      </c>
      <c r="Z38" s="81">
        <v>45</v>
      </c>
      <c r="AA38" s="40">
        <v>60</v>
      </c>
      <c r="AB38" s="41">
        <f>(AA38/'01.05.2024'!AA37)*100</f>
        <v>100</v>
      </c>
      <c r="AC38" s="39">
        <v>100</v>
      </c>
      <c r="AD38" s="39">
        <v>3</v>
      </c>
      <c r="AE38" s="57">
        <f>(C38+G38+L38+P38+U38+Y38)/3</f>
        <v>52.333333333333336</v>
      </c>
      <c r="AF38" s="57">
        <f>(D38+H38+M38+Q38+V38+Z38)/3</f>
        <v>52.333333333333336</v>
      </c>
      <c r="AG38" s="58"/>
    </row>
    <row r="39" spans="1:33" ht="21.6">
      <c r="A39" s="12">
        <v>32</v>
      </c>
      <c r="B39" s="84" t="s">
        <v>51</v>
      </c>
      <c r="C39" s="89">
        <v>0</v>
      </c>
      <c r="D39" s="68">
        <v>0</v>
      </c>
      <c r="E39" s="15" t="s">
        <v>20</v>
      </c>
      <c r="F39" s="90" t="e">
        <f>(E39/'01.06.2024'!E38)*100</f>
        <v>#VALUE!</v>
      </c>
      <c r="G39" s="99">
        <v>130</v>
      </c>
      <c r="H39" s="73">
        <v>130</v>
      </c>
      <c r="I39" s="20">
        <f t="shared" si="7"/>
        <v>130</v>
      </c>
      <c r="J39" s="32">
        <f>(I39/'01.05.2024'!I38)*100</f>
        <v>101.5625</v>
      </c>
      <c r="K39" s="100">
        <v>100</v>
      </c>
      <c r="L39" s="99">
        <v>0</v>
      </c>
      <c r="M39" s="73">
        <v>0</v>
      </c>
      <c r="N39" s="20" t="s">
        <v>34</v>
      </c>
      <c r="O39" s="111" t="e">
        <f>(N39/'01.05.2024'!N38)*100</f>
        <v>#VALUE!</v>
      </c>
      <c r="P39" s="99">
        <v>0</v>
      </c>
      <c r="Q39" s="73">
        <v>0</v>
      </c>
      <c r="R39" s="20">
        <f t="shared" si="8"/>
        <v>0</v>
      </c>
      <c r="S39" s="22">
        <f>(R39/'01.05.2024'!R38)*100</f>
        <v>0</v>
      </c>
      <c r="T39" s="119">
        <v>50</v>
      </c>
      <c r="U39" s="116">
        <v>65</v>
      </c>
      <c r="V39" s="80">
        <v>65</v>
      </c>
      <c r="W39" s="40">
        <f t="shared" si="13"/>
        <v>65</v>
      </c>
      <c r="X39" s="41">
        <f>(W39/'01.05.2024'!W38)*100</f>
        <v>118.18181818181819</v>
      </c>
      <c r="Y39" s="80">
        <v>75</v>
      </c>
      <c r="Z39" s="81">
        <v>125</v>
      </c>
      <c r="AA39" s="40">
        <f t="shared" si="14"/>
        <v>100</v>
      </c>
      <c r="AB39" s="41">
        <f>(AA39/'01.05.2024'!AA38)*100</f>
        <v>130.718954248366</v>
      </c>
      <c r="AC39" s="39">
        <v>100</v>
      </c>
      <c r="AD39" s="39">
        <v>3</v>
      </c>
      <c r="AE39" s="57">
        <f>(C39+G39+L39+P39+U39+Y39)/3</f>
        <v>90</v>
      </c>
      <c r="AF39" s="57">
        <f>(D39+H39+M39+Q39+V39+Z39)/3</f>
        <v>106.66666666666667</v>
      </c>
      <c r="AG39" s="58"/>
    </row>
    <row r="40" spans="1:33">
      <c r="A40" s="12">
        <v>33</v>
      </c>
      <c r="B40" s="84" t="s">
        <v>52</v>
      </c>
      <c r="C40" s="89">
        <v>110</v>
      </c>
      <c r="D40" s="68">
        <v>110</v>
      </c>
      <c r="E40" s="15">
        <f t="shared" ref="E40:E43" si="15">(C40+D40)/2</f>
        <v>110</v>
      </c>
      <c r="F40" s="90">
        <f>(E40/'01.06.2024'!E39)*100</f>
        <v>55.276381909547737</v>
      </c>
      <c r="G40" s="99">
        <v>103</v>
      </c>
      <c r="H40" s="73">
        <v>103</v>
      </c>
      <c r="I40" s="20">
        <f t="shared" si="7"/>
        <v>103</v>
      </c>
      <c r="J40" s="32">
        <f>(I40/'01.05.2024'!I39)*100</f>
        <v>47.906976744186046</v>
      </c>
      <c r="K40" s="100">
        <v>100</v>
      </c>
      <c r="L40" s="99">
        <v>0</v>
      </c>
      <c r="M40" s="73">
        <v>0</v>
      </c>
      <c r="N40" s="20">
        <f t="shared" ref="N40:N44" si="16">(L40+M40)/2</f>
        <v>0</v>
      </c>
      <c r="O40" s="111" t="e">
        <f>(N40/'01.05.2024'!N39)*100</f>
        <v>#DIV/0!</v>
      </c>
      <c r="P40" s="99">
        <v>0</v>
      </c>
      <c r="Q40" s="73">
        <v>0</v>
      </c>
      <c r="R40" s="20">
        <f t="shared" si="8"/>
        <v>0</v>
      </c>
      <c r="S40" s="22">
        <f>(R40/'01.05.2024'!R39)*100</f>
        <v>0</v>
      </c>
      <c r="T40" s="119">
        <v>100</v>
      </c>
      <c r="U40" s="117">
        <v>100</v>
      </c>
      <c r="V40" s="80">
        <v>100</v>
      </c>
      <c r="W40" s="40">
        <v>320</v>
      </c>
      <c r="X40" s="41">
        <f>(W40/'01.05.2024'!W39)*100</f>
        <v>100</v>
      </c>
      <c r="Y40" s="81">
        <v>110</v>
      </c>
      <c r="Z40" s="81">
        <v>110</v>
      </c>
      <c r="AA40" s="40">
        <f t="shared" si="14"/>
        <v>110</v>
      </c>
      <c r="AB40" s="41">
        <f>(AA40/'01.05.2024'!AA39)*100</f>
        <v>38.596491228070171</v>
      </c>
      <c r="AC40" s="39">
        <v>100</v>
      </c>
      <c r="AD40" s="39">
        <v>4</v>
      </c>
      <c r="AE40" s="57">
        <f>(C40+G40+L40+P40+U40+Y40)/4</f>
        <v>105.75</v>
      </c>
      <c r="AF40" s="57">
        <f>(D40+H40+M40+Q40+V40+Z40)/4</f>
        <v>105.75</v>
      </c>
      <c r="AG40" s="58"/>
    </row>
    <row r="41" spans="1:33">
      <c r="A41" s="12">
        <v>34</v>
      </c>
      <c r="B41" s="84" t="s">
        <v>53</v>
      </c>
      <c r="C41" s="89">
        <v>130</v>
      </c>
      <c r="D41" s="68">
        <v>130</v>
      </c>
      <c r="E41" s="15">
        <f t="shared" si="15"/>
        <v>130</v>
      </c>
      <c r="F41" s="90" t="e">
        <f>(E41/'01.06.2024'!E40)*100</f>
        <v>#DIV/0!</v>
      </c>
      <c r="G41" s="99">
        <v>146</v>
      </c>
      <c r="H41" s="73">
        <v>146</v>
      </c>
      <c r="I41" s="20">
        <f t="shared" si="7"/>
        <v>146</v>
      </c>
      <c r="J41" s="32">
        <f>(I41/'01.05.2024'!I40)*100</f>
        <v>48.666666666666671</v>
      </c>
      <c r="K41" s="100">
        <v>100</v>
      </c>
      <c r="L41" s="99">
        <v>0</v>
      </c>
      <c r="M41" s="73">
        <v>0</v>
      </c>
      <c r="N41" s="20">
        <f t="shared" si="16"/>
        <v>0</v>
      </c>
      <c r="O41" s="111" t="e">
        <f>(N41/'01.05.2024'!N40)*100</f>
        <v>#DIV/0!</v>
      </c>
      <c r="P41" s="99">
        <v>0</v>
      </c>
      <c r="Q41" s="73">
        <v>0</v>
      </c>
      <c r="R41" s="20">
        <f t="shared" si="8"/>
        <v>0</v>
      </c>
      <c r="S41" s="22" t="e">
        <f>(R41/'01.05.2024'!R40)*100</f>
        <v>#DIV/0!</v>
      </c>
      <c r="T41" s="119">
        <v>100</v>
      </c>
      <c r="U41" s="117">
        <v>120</v>
      </c>
      <c r="V41" s="80">
        <v>120</v>
      </c>
      <c r="W41" s="40">
        <f t="shared" ref="W41:W47" si="17">(U41+V41)/2</f>
        <v>120</v>
      </c>
      <c r="X41" s="41">
        <f>(W41/'01.05.2024'!W40)*100</f>
        <v>32.432432432432435</v>
      </c>
      <c r="Y41" s="81">
        <v>125</v>
      </c>
      <c r="Z41" s="81">
        <v>195</v>
      </c>
      <c r="AA41" s="40">
        <f t="shared" si="14"/>
        <v>160</v>
      </c>
      <c r="AB41" s="41">
        <f>(AA41/'01.05.2024'!AA40)*100</f>
        <v>36.781609195402297</v>
      </c>
      <c r="AC41" s="39">
        <v>100</v>
      </c>
      <c r="AD41" s="39">
        <v>4</v>
      </c>
      <c r="AE41" s="57">
        <f>(C41+G41+L41+P41+U41+Y41)/4</f>
        <v>130.25</v>
      </c>
      <c r="AF41" s="57">
        <f>(D41+H41+M41+Q41+V41+Z41)/4</f>
        <v>147.75</v>
      </c>
      <c r="AG41" s="58"/>
    </row>
    <row r="42" spans="1:33" ht="21.6">
      <c r="A42" s="12">
        <v>35</v>
      </c>
      <c r="B42" s="84" t="s">
        <v>54</v>
      </c>
      <c r="C42" s="89">
        <v>0</v>
      </c>
      <c r="D42" s="68">
        <v>0</v>
      </c>
      <c r="E42" s="15" t="s">
        <v>20</v>
      </c>
      <c r="F42" s="90" t="e">
        <f>(E42/'01.06.2024'!E41)*100</f>
        <v>#VALUE!</v>
      </c>
      <c r="G42" s="99">
        <v>0</v>
      </c>
      <c r="H42" s="73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73">
        <v>0</v>
      </c>
      <c r="N42" s="20" t="s">
        <v>34</v>
      </c>
      <c r="O42" s="111" t="e">
        <f>(N42/'01.05.2024'!N41)*100</f>
        <v>#VALUE!</v>
      </c>
      <c r="P42" s="99">
        <v>0</v>
      </c>
      <c r="Q42" s="73">
        <v>0</v>
      </c>
      <c r="R42" s="20">
        <f t="shared" si="8"/>
        <v>0</v>
      </c>
      <c r="S42" s="22" t="e">
        <f>(R42/'01.05.2024'!R41)*100</f>
        <v>#DIV/0!</v>
      </c>
      <c r="T42" s="119">
        <v>50</v>
      </c>
      <c r="U42" s="117">
        <v>220</v>
      </c>
      <c r="V42" s="80">
        <v>220</v>
      </c>
      <c r="W42" s="40">
        <f t="shared" si="17"/>
        <v>220</v>
      </c>
      <c r="X42" s="41">
        <f>(W42/'01.05.2024'!W41)*100</f>
        <v>56.410256410256409</v>
      </c>
      <c r="Y42" s="81">
        <v>295</v>
      </c>
      <c r="Z42" s="81">
        <v>295</v>
      </c>
      <c r="AA42" s="40">
        <f t="shared" si="14"/>
        <v>295</v>
      </c>
      <c r="AB42" s="41">
        <f>(AA42/'01.05.2024'!AA41)*100</f>
        <v>79.729729729729726</v>
      </c>
      <c r="AC42" s="39">
        <v>100</v>
      </c>
      <c r="AD42" s="39">
        <v>2</v>
      </c>
      <c r="AE42" s="57">
        <f>(C42+G42+L42+P42+U42+Y42)/2</f>
        <v>257.5</v>
      </c>
      <c r="AF42" s="57">
        <f>(D42+H42+M42+Q42+V42+Z42)/2</f>
        <v>257.5</v>
      </c>
      <c r="AG42" s="58"/>
    </row>
    <row r="43" spans="1:33">
      <c r="A43" s="12">
        <v>36</v>
      </c>
      <c r="B43" s="84" t="s">
        <v>55</v>
      </c>
      <c r="C43" s="89">
        <v>210</v>
      </c>
      <c r="D43" s="68">
        <v>220</v>
      </c>
      <c r="E43" s="15">
        <f t="shared" si="15"/>
        <v>215</v>
      </c>
      <c r="F43" s="90" t="e">
        <f>(E43/'01.06.2024'!E42)*100</f>
        <v>#DIV/0!</v>
      </c>
      <c r="G43" s="99">
        <v>245</v>
      </c>
      <c r="H43" s="73">
        <v>245</v>
      </c>
      <c r="I43" s="20">
        <f t="shared" ref="I43:I48" si="18">(G43+H43)/2</f>
        <v>245</v>
      </c>
      <c r="J43" s="32">
        <f>(I43/'01.05.2024'!I42)*100</f>
        <v>113.42592592592592</v>
      </c>
      <c r="K43" s="100">
        <v>100</v>
      </c>
      <c r="L43" s="99">
        <v>159</v>
      </c>
      <c r="M43" s="73">
        <v>320</v>
      </c>
      <c r="N43" s="20">
        <f t="shared" si="16"/>
        <v>239.5</v>
      </c>
      <c r="O43" s="111">
        <f>(N43/'01.05.2024'!N42)*100</f>
        <v>133.05555555555554</v>
      </c>
      <c r="P43" s="99">
        <v>0</v>
      </c>
      <c r="Q43" s="73">
        <v>0</v>
      </c>
      <c r="R43" s="20">
        <f t="shared" si="8"/>
        <v>0</v>
      </c>
      <c r="S43" s="22">
        <f>(R43/'01.05.2024'!R42)*100</f>
        <v>0</v>
      </c>
      <c r="T43" s="119">
        <v>100</v>
      </c>
      <c r="U43" s="117">
        <v>180</v>
      </c>
      <c r="V43" s="80">
        <v>250</v>
      </c>
      <c r="W43" s="40">
        <f t="shared" si="17"/>
        <v>215</v>
      </c>
      <c r="X43" s="41">
        <f>(W43/'01.05.2024'!W42)*100</f>
        <v>153.57142857142858</v>
      </c>
      <c r="Y43" s="81">
        <v>175</v>
      </c>
      <c r="Z43" s="81">
        <v>245</v>
      </c>
      <c r="AA43" s="40">
        <f t="shared" si="14"/>
        <v>210</v>
      </c>
      <c r="AB43" s="41">
        <f>(AA43/'01.05.2024'!AA42)*100</f>
        <v>91.304347826086953</v>
      </c>
      <c r="AC43" s="39">
        <v>100</v>
      </c>
      <c r="AD43" s="39">
        <v>5</v>
      </c>
      <c r="AE43" s="57">
        <f>(C43+G43+L43+P43+U43+Y43)/5</f>
        <v>193.8</v>
      </c>
      <c r="AF43" s="57">
        <f>(D43+H43+M43+Q43+V43+Z43)/5</f>
        <v>256</v>
      </c>
      <c r="AG43" s="58"/>
    </row>
    <row r="44" spans="1:33">
      <c r="A44" s="12">
        <v>37</v>
      </c>
      <c r="B44" s="84" t="s">
        <v>56</v>
      </c>
      <c r="C44" s="89">
        <v>0</v>
      </c>
      <c r="D44" s="68">
        <v>0</v>
      </c>
      <c r="E44" s="15" t="s">
        <v>20</v>
      </c>
      <c r="F44" s="90" t="e">
        <f>(E44/'01.06.2024'!E43)*100</f>
        <v>#VALUE!</v>
      </c>
      <c r="G44" s="99">
        <v>0</v>
      </c>
      <c r="H44" s="73">
        <v>0</v>
      </c>
      <c r="I44" s="20">
        <f t="shared" si="18"/>
        <v>0</v>
      </c>
      <c r="J44" s="32">
        <f>(I44/'01.05.2024'!I43)*100</f>
        <v>0</v>
      </c>
      <c r="K44" s="100">
        <v>50</v>
      </c>
      <c r="L44" s="99">
        <v>0</v>
      </c>
      <c r="M44" s="73">
        <v>0</v>
      </c>
      <c r="N44" s="20">
        <f t="shared" si="16"/>
        <v>0</v>
      </c>
      <c r="O44" s="111">
        <f>(N44/'01.05.2024'!N43)*100</f>
        <v>0</v>
      </c>
      <c r="P44" s="99">
        <v>0</v>
      </c>
      <c r="Q44" s="73">
        <v>0</v>
      </c>
      <c r="R44" s="20">
        <f t="shared" si="8"/>
        <v>0</v>
      </c>
      <c r="S44" s="22">
        <f>(R44/'01.05.2024'!R43)*100</f>
        <v>0</v>
      </c>
      <c r="T44" s="119">
        <v>100</v>
      </c>
      <c r="U44" s="117">
        <v>190</v>
      </c>
      <c r="V44" s="80">
        <v>190</v>
      </c>
      <c r="W44" s="40">
        <f t="shared" si="17"/>
        <v>190</v>
      </c>
      <c r="X44" s="41">
        <f>(W44/'01.05.2024'!W43)*100</f>
        <v>105.55555555555556</v>
      </c>
      <c r="Y44" s="81">
        <v>195</v>
      </c>
      <c r="Z44" s="81">
        <v>195</v>
      </c>
      <c r="AA44" s="40">
        <f t="shared" si="14"/>
        <v>195</v>
      </c>
      <c r="AB44" s="41">
        <f>(AA44/'01.05.2024'!AA43)*100</f>
        <v>98.484848484848484</v>
      </c>
      <c r="AC44" s="39"/>
      <c r="AD44" s="39">
        <v>2</v>
      </c>
      <c r="AE44" s="57">
        <f>(C44+G44+L44+P44+U44+Y44)/2</f>
        <v>192.5</v>
      </c>
      <c r="AF44" s="57">
        <f>(D44+H44+M44+Q44+V44+Z44)/2</f>
        <v>192.5</v>
      </c>
      <c r="AG44" s="58"/>
    </row>
    <row r="45" spans="1:33">
      <c r="A45" s="12">
        <v>38</v>
      </c>
      <c r="B45" s="84" t="s">
        <v>57</v>
      </c>
      <c r="C45" s="89">
        <v>0</v>
      </c>
      <c r="D45" s="68">
        <v>0</v>
      </c>
      <c r="E45" s="15" t="s">
        <v>34</v>
      </c>
      <c r="F45" s="90" t="e">
        <f>(E45/'01.06.2024'!E44)*100</f>
        <v>#VALUE!</v>
      </c>
      <c r="G45" s="99">
        <v>0</v>
      </c>
      <c r="H45" s="73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73">
        <v>0</v>
      </c>
      <c r="N45" s="20" t="s">
        <v>34</v>
      </c>
      <c r="O45" s="111" t="e">
        <f>(N45/'01.05.2024'!N44)*100</f>
        <v>#VALUE!</v>
      </c>
      <c r="P45" s="99">
        <v>0</v>
      </c>
      <c r="Q45" s="73">
        <v>0</v>
      </c>
      <c r="R45" s="20" t="s">
        <v>34</v>
      </c>
      <c r="S45" s="22" t="e">
        <f>(R45/'01.05.2024'!R44)*100</f>
        <v>#VALUE!</v>
      </c>
      <c r="T45" s="119">
        <v>0</v>
      </c>
      <c r="U45" s="117">
        <v>250</v>
      </c>
      <c r="V45" s="80">
        <v>450</v>
      </c>
      <c r="W45" s="40">
        <f t="shared" si="17"/>
        <v>350</v>
      </c>
      <c r="X45" s="41">
        <f>(W45/'01.05.2024'!W44)*100</f>
        <v>63.636363636363633</v>
      </c>
      <c r="Y45" s="81">
        <v>375</v>
      </c>
      <c r="Z45" s="81">
        <v>495</v>
      </c>
      <c r="AA45" s="40">
        <f t="shared" si="14"/>
        <v>435</v>
      </c>
      <c r="AB45" s="41">
        <f>(AA45/'01.05.2024'!AA44)*100</f>
        <v>68.503937007874015</v>
      </c>
      <c r="AC45" s="39">
        <v>100</v>
      </c>
      <c r="AD45" s="39">
        <v>2</v>
      </c>
      <c r="AE45" s="57">
        <f>(C45+G45+L45+P45+U45+Y45)/2</f>
        <v>312.5</v>
      </c>
      <c r="AF45" s="57">
        <f t="shared" ref="AF45" si="19">(D45+H45+M45+Q45+V45+Z45)/2</f>
        <v>472.5</v>
      </c>
      <c r="AG45" s="58"/>
    </row>
    <row r="46" spans="1:33">
      <c r="A46" s="12">
        <v>39</v>
      </c>
      <c r="B46" s="84" t="s">
        <v>58</v>
      </c>
      <c r="C46" s="89">
        <v>0</v>
      </c>
      <c r="D46" s="68">
        <v>0</v>
      </c>
      <c r="E46" s="15">
        <f t="shared" ref="E46:E48" si="20">(C46+D46)/2</f>
        <v>0</v>
      </c>
      <c r="F46" s="90" t="e">
        <f>(E46/'01.06.2024'!E45)*100</f>
        <v>#DIV/0!</v>
      </c>
      <c r="G46" s="99">
        <v>225</v>
      </c>
      <c r="H46" s="73">
        <v>225</v>
      </c>
      <c r="I46" s="20">
        <f t="shared" si="18"/>
        <v>225</v>
      </c>
      <c r="J46" s="32">
        <f>(I46/'01.05.2024'!I45)*100</f>
        <v>90.725806451612897</v>
      </c>
      <c r="K46" s="100">
        <v>50</v>
      </c>
      <c r="L46" s="99">
        <v>0</v>
      </c>
      <c r="M46" s="73">
        <v>0</v>
      </c>
      <c r="N46" s="20">
        <f t="shared" ref="N46:N48" si="21">(L46+M46)/2</f>
        <v>0</v>
      </c>
      <c r="O46" s="111" t="e">
        <f>(N46/'01.05.2024'!N45)*100</f>
        <v>#DIV/0!</v>
      </c>
      <c r="P46" s="99">
        <v>0</v>
      </c>
      <c r="Q46" s="73">
        <v>0</v>
      </c>
      <c r="R46" s="20">
        <f t="shared" ref="R46:R48" si="22">(P46+Q46)/2</f>
        <v>0</v>
      </c>
      <c r="S46" s="22">
        <f>(R46/'01.05.2024'!R45)*100</f>
        <v>0</v>
      </c>
      <c r="T46" s="119">
        <v>100</v>
      </c>
      <c r="U46" s="117">
        <v>180</v>
      </c>
      <c r="V46" s="80">
        <v>180</v>
      </c>
      <c r="W46" s="40">
        <f t="shared" si="17"/>
        <v>180</v>
      </c>
      <c r="X46" s="41">
        <f>(W46/'01.05.2024'!W45)*100</f>
        <v>100</v>
      </c>
      <c r="Y46" s="81">
        <v>175</v>
      </c>
      <c r="Z46" s="81">
        <v>175</v>
      </c>
      <c r="AA46" s="40">
        <f t="shared" si="14"/>
        <v>175</v>
      </c>
      <c r="AB46" s="41">
        <f>(AA46/'01.05.2024'!AA45)*100</f>
        <v>71.428571428571431</v>
      </c>
      <c r="AC46" s="39">
        <v>100</v>
      </c>
      <c r="AD46" s="39">
        <v>3</v>
      </c>
      <c r="AE46" s="57">
        <f>(C46+G46+L46+P46+U46+Y46)/3</f>
        <v>193.33333333333334</v>
      </c>
      <c r="AF46" s="57">
        <f>(D46+H46+M46+Q46+V46+Z46)/3</f>
        <v>193.33333333333334</v>
      </c>
      <c r="AG46" s="58"/>
    </row>
    <row r="47" spans="1:33">
      <c r="A47" s="12">
        <v>40</v>
      </c>
      <c r="B47" s="84" t="s">
        <v>59</v>
      </c>
      <c r="C47" s="89">
        <v>0</v>
      </c>
      <c r="D47" s="68">
        <v>0</v>
      </c>
      <c r="E47" s="15">
        <f t="shared" si="20"/>
        <v>0</v>
      </c>
      <c r="F47" s="90" t="e">
        <f>(E47/'01.06.2024'!E46)*100</f>
        <v>#DIV/0!</v>
      </c>
      <c r="G47" s="99">
        <v>350</v>
      </c>
      <c r="H47" s="73">
        <v>350</v>
      </c>
      <c r="I47" s="20">
        <f t="shared" si="18"/>
        <v>350</v>
      </c>
      <c r="J47" s="32">
        <f>(I47/'01.05.2024'!I46)*100</f>
        <v>138.88888888888889</v>
      </c>
      <c r="K47" s="100">
        <v>100</v>
      </c>
      <c r="L47" s="99">
        <v>0</v>
      </c>
      <c r="M47" s="73">
        <v>0</v>
      </c>
      <c r="N47" s="20">
        <f t="shared" si="21"/>
        <v>0</v>
      </c>
      <c r="O47" s="111">
        <f>(N47/'01.05.2024'!N46)*100</f>
        <v>0</v>
      </c>
      <c r="P47" s="99">
        <v>0</v>
      </c>
      <c r="Q47" s="73">
        <v>0</v>
      </c>
      <c r="R47" s="20">
        <f t="shared" si="22"/>
        <v>0</v>
      </c>
      <c r="S47" s="22">
        <f>(R47/'01.05.2024'!R46)*100</f>
        <v>0</v>
      </c>
      <c r="T47" s="119">
        <v>100</v>
      </c>
      <c r="U47" s="117">
        <v>270</v>
      </c>
      <c r="V47" s="80">
        <v>270</v>
      </c>
      <c r="W47" s="40">
        <f t="shared" si="17"/>
        <v>270</v>
      </c>
      <c r="X47" s="41">
        <f>(W47/'01.05.2024'!W46)*100</f>
        <v>110.20408163265304</v>
      </c>
      <c r="Y47" s="81">
        <v>325</v>
      </c>
      <c r="Z47" s="81">
        <v>325</v>
      </c>
      <c r="AA47" s="40">
        <f t="shared" si="14"/>
        <v>325</v>
      </c>
      <c r="AB47" s="41">
        <f>(AA47/'01.05.2024'!AA46)*100</f>
        <v>100</v>
      </c>
      <c r="AC47" s="39">
        <v>100</v>
      </c>
      <c r="AD47" s="39">
        <v>3</v>
      </c>
      <c r="AE47" s="57">
        <f>(C47+G47+L47+P47+U47+Y47)/3</f>
        <v>315</v>
      </c>
      <c r="AF47" s="57">
        <f>(D47+H47+M47+Q47+V47+Z47)/3</f>
        <v>315</v>
      </c>
      <c r="AG47" s="58"/>
    </row>
    <row r="48" spans="1:33" ht="32.4" thickBot="1">
      <c r="A48" s="12">
        <v>41</v>
      </c>
      <c r="B48" s="84" t="s">
        <v>60</v>
      </c>
      <c r="C48" s="93">
        <v>90</v>
      </c>
      <c r="D48" s="94">
        <v>110</v>
      </c>
      <c r="E48" s="95">
        <f t="shared" si="20"/>
        <v>100</v>
      </c>
      <c r="F48" s="96">
        <f>(E48/'01.06.2024'!E47)*100</f>
        <v>71.428571428571431</v>
      </c>
      <c r="G48" s="106">
        <v>105</v>
      </c>
      <c r="H48" s="107">
        <v>105</v>
      </c>
      <c r="I48" s="108">
        <f t="shared" si="18"/>
        <v>105</v>
      </c>
      <c r="J48" s="109">
        <f>(I48/'01.05.2024'!I47)*100</f>
        <v>79.545454545454547</v>
      </c>
      <c r="K48" s="110">
        <v>100</v>
      </c>
      <c r="L48" s="106">
        <v>0</v>
      </c>
      <c r="M48" s="107">
        <v>0</v>
      </c>
      <c r="N48" s="108">
        <f t="shared" si="21"/>
        <v>0</v>
      </c>
      <c r="O48" s="113">
        <f>(N48/'01.05.2024'!N47)*100</f>
        <v>0</v>
      </c>
      <c r="P48" s="106">
        <v>110</v>
      </c>
      <c r="Q48" s="107">
        <v>110</v>
      </c>
      <c r="R48" s="108">
        <f t="shared" si="22"/>
        <v>110</v>
      </c>
      <c r="S48" s="120">
        <f>(R48/'01.05.2024'!R47)*100</f>
        <v>78.571428571428569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>(C48+G48+L48+P48)/3</f>
        <v>101.66666666666667</v>
      </c>
      <c r="AF48" s="57">
        <f>(D48+H48+M48+Q48)/3</f>
        <v>108.33333333333333</v>
      </c>
      <c r="AG48" s="58"/>
    </row>
  </sheetData>
  <mergeCells count="13">
    <mergeCell ref="Y5:AB5"/>
    <mergeCell ref="A4:A6"/>
    <mergeCell ref="B4:B6"/>
    <mergeCell ref="C5:F5"/>
    <mergeCell ref="G5:J5"/>
    <mergeCell ref="L5:O5"/>
    <mergeCell ref="P5:S5"/>
    <mergeCell ref="U5:X5"/>
    <mergeCell ref="A2:Z2"/>
    <mergeCell ref="A3:Z3"/>
    <mergeCell ref="C4:K4"/>
    <mergeCell ref="L4:T4"/>
    <mergeCell ref="U4:AC4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4</vt:i4>
      </vt:variant>
    </vt:vector>
  </HeadingPairs>
  <TitlesOfParts>
    <vt:vector size="20" baseType="lpstr">
      <vt:lpstr>01.12.2023</vt:lpstr>
      <vt:lpstr>01.01.2024</vt:lpstr>
      <vt:lpstr>01.02.2024</vt:lpstr>
      <vt:lpstr>01.03.2024</vt:lpstr>
      <vt:lpstr>01.04.2024</vt:lpstr>
      <vt:lpstr>01.05.2024</vt:lpstr>
      <vt:lpstr>01.06.2024</vt:lpstr>
      <vt:lpstr>01.08.2024</vt:lpstr>
      <vt:lpstr>01.09.2024</vt:lpstr>
      <vt:lpstr>01.10.2024</vt:lpstr>
      <vt:lpstr>01.11.2024</vt:lpstr>
      <vt:lpstr>01.12.2024</vt:lpstr>
      <vt:lpstr>01.01.2025</vt:lpstr>
      <vt:lpstr>01.02.2025 </vt:lpstr>
      <vt:lpstr>01.03.2025</vt:lpstr>
      <vt:lpstr>01.04.2025</vt:lpstr>
      <vt:lpstr>'01.01.2025'!Область_печати</vt:lpstr>
      <vt:lpstr>'01.09.2024'!Область_печати</vt:lpstr>
      <vt:lpstr>'01.10.2024'!Область_печати</vt:lpstr>
      <vt:lpstr>'01.12.2024'!Область_печати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2025-03-28T09:59:24Z</cp:lastPrinted>
  <dcterms:created xsi:type="dcterms:W3CDTF">2015-06-05T18:19:00Z</dcterms:created>
  <dcterms:modified xsi:type="dcterms:W3CDTF">2025-03-31T02:31:26Z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8279216BAA6B49B8971A1D674FDDA93F_12</vt:lpwstr>
  </property>
  <property fmtid="{D5CDD505-2E9C-101B-9397-08002B2CF9AE}" pid="3" name="KSOProductBuildVer">
    <vt:lpwstr>1049-12.2.0.17562</vt:lpwstr>
  </property>
</Properties>
</file>