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885" windowWidth="10860" windowHeight="5220" activeTab="1"/>
  </bookViews>
  <sheets>
    <sheet name="Отчет об исполнении" sheetId="1" r:id="rId1"/>
    <sheet name="Инфографика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E39" i="1" l="1"/>
  <c r="D39" i="1" l="1"/>
  <c r="E36" i="1" l="1"/>
  <c r="D44" i="1" l="1"/>
  <c r="D19" i="1"/>
  <c r="E19" i="1"/>
  <c r="E28" i="1" l="1"/>
  <c r="D36" i="1" l="1"/>
  <c r="D12" i="1" l="1"/>
  <c r="E22" i="1" l="1"/>
  <c r="D22" i="1"/>
  <c r="D92" i="1" l="1"/>
  <c r="D81" i="1"/>
  <c r="D73" i="1"/>
  <c r="D69" i="1"/>
  <c r="D57" i="1"/>
  <c r="E12" i="1"/>
  <c r="E90" i="1" l="1"/>
  <c r="D90" i="1"/>
  <c r="E44" i="1"/>
  <c r="E31" i="1"/>
  <c r="D31" i="1"/>
  <c r="D7" i="1" s="1"/>
  <c r="E66" i="1"/>
  <c r="E43" i="1" l="1"/>
  <c r="E42" i="1" s="1"/>
  <c r="D66" i="1"/>
  <c r="E78" i="1"/>
  <c r="D78" i="1"/>
  <c r="E97" i="1" l="1"/>
  <c r="D97" i="1"/>
  <c r="E73" i="1" l="1"/>
  <c r="D43" i="1" l="1"/>
  <c r="D42" i="1" l="1"/>
  <c r="D28" i="1"/>
  <c r="D100" i="1" l="1"/>
  <c r="E57" i="1" l="1"/>
  <c r="E69" i="1"/>
  <c r="E81" i="1"/>
  <c r="E87" i="1"/>
  <c r="E92" i="1"/>
  <c r="E102" i="1"/>
  <c r="E8" i="1"/>
  <c r="E16" i="1"/>
  <c r="D8" i="1"/>
  <c r="D16" i="1"/>
  <c r="E100" i="1"/>
  <c r="D102" i="1"/>
  <c r="D87" i="1"/>
  <c r="E7" i="1" l="1"/>
  <c r="E6" i="1" s="1"/>
  <c r="D104" i="1"/>
  <c r="E56" i="1"/>
  <c r="E104" i="1"/>
  <c r="D56" i="1"/>
  <c r="D6" i="1" l="1"/>
  <c r="D55" i="1" s="1"/>
  <c r="D105" i="1" s="1"/>
  <c r="E55" i="1" l="1"/>
  <c r="E105" i="1" l="1"/>
</calcChain>
</file>

<file path=xl/sharedStrings.xml><?xml version="1.0" encoding="utf-8"?>
<sst xmlns="http://schemas.openxmlformats.org/spreadsheetml/2006/main" count="198" uniqueCount="196">
  <si>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</si>
  <si>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</si>
  <si>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</si>
  <si>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</si>
  <si>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</si>
  <si>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</si>
  <si>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</si>
  <si>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</si>
  <si>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</si>
  <si>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</si>
  <si>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</si>
  <si>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</si>
  <si>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</si>
  <si>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</si>
  <si>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</si>
  <si>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</si>
  <si>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</si>
  <si>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</si>
  <si>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</si>
  <si>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</si>
  <si>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</si>
  <si>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</si>
  <si>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</si>
  <si>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</si>
  <si>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</si>
  <si>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</si>
  <si>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</si>
  <si>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</si>
  <si>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</si>
  <si>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</si>
  <si>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</si>
  <si>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</si>
  <si>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</si>
  <si>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</si>
  <si>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</si>
  <si>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</si>
  <si>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</si>
  <si>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</si>
  <si>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</si>
  <si>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</si>
  <si>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</si>
  <si>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</si>
  <si>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</si>
  <si>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</si>
  <si>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</si>
  <si>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</si>
  <si>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</si>
  <si>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</si>
  <si>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</si>
  <si>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</si>
  <si>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</si>
  <si>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</si>
  <si>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</si>
  <si>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</si>
  <si>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</si>
  <si>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</si>
  <si>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</si>
  <si>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</si>
  <si>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</si>
  <si>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</si>
  <si>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</si>
  <si>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</si>
  <si>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</si>
  <si>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</si>
  <si>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</si>
  <si>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</si>
  <si>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</si>
  <si>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</si>
  <si>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</si>
  <si>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</si>
  <si>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</si>
  <si>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</si>
  <si>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</si>
  <si>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</si>
  <si>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</si>
  <si>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</si>
  <si>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</si>
  <si>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</si>
  <si>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</si>
  <si>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</si>
  <si>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</si>
  <si>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</si>
  <si>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</si>
  <si>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</si>
  <si>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</si>
  <si>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</si>
  <si>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</si>
  <si>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</si>
  <si>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</si>
  <si>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</si>
  <si>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</si>
  <si>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</si>
  <si>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</si>
  <si>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</si>
  <si>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</si>
  <si>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</si>
  <si>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</si>
  <si>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</si>
  <si>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</si>
  <si>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</si>
  <si>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</si>
  <si>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</si>
  <si>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</si>
  <si>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</si>
  <si>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</si>
  <si>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</si>
  <si>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</si>
  <si>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</si>
  <si>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</si>
  <si>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</si>
  <si>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</si>
  <si>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</si>
  <si>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</si>
  <si>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</si>
  <si>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</si>
  <si>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</si>
  <si>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</si>
  <si>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</si>
  <si>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</si>
  <si>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</si>
  <si>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</si>
  <si>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</si>
  <si>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</si>
  <si>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</si>
  <si>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</si>
  <si>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</si>
  <si>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</si>
  <si>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</si>
  <si>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</si>
  <si>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</si>
  <si>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</si>
  <si>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</si>
  <si>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</si>
  <si>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</si>
  <si>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</si>
  <si>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</si>
  <si>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</si>
  <si>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</si>
  <si>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</si>
  <si>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</si>
  <si>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</si>
  <si>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</si>
  <si>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</si>
  <si>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</si>
  <si>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</si>
  <si>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</si>
  <si>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</si>
  <si>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</si>
  <si>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</si>
  <si>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</si>
  <si>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</si>
  <si>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</si>
  <si>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</si>
  <si>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</si>
  <si>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</si>
  <si>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</si>
  <si>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</si>
  <si>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</si>
  <si>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</si>
  <si>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</si>
  <si>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</si>
  <si>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</si>
  <si>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</si>
  <si>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</si>
  <si>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</si>
  <si>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</si>
  <si>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</si>
  <si>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</si>
  <si>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</si>
  <si>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</si>
  <si>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</si>
  <si>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</si>
  <si>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</si>
  <si>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</si>
  <si>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</si>
  <si>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</si>
  <si>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</si>
  <si>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</si>
  <si>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</si>
  <si>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</si>
  <si>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</si>
  <si>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</si>
  <si>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</si>
  <si>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</si>
  <si>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</si>
  <si>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</si>
  <si>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</si>
  <si>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</si>
  <si>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</si>
  <si>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</si>
  <si>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</si>
  <si>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</si>
  <si>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t>Доходы от реализации иного имущества</t>
  </si>
  <si>
    <t>1 14 02000 00 0000 440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</si>
  <si>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01.10.2024 года</t>
    </r>
  </si>
  <si>
    <t>Текущее исполнение городского бюджета на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</si>
</sst>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Лист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14</xdr:col>
      <xdr:colOff>561568</xdr:colOff>
      <xdr:row>37</xdr:row>
      <xdr:rowOff>43125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5"/>
          <a:ext cx="8486368" cy="5224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view="pageBreakPreview" zoomScaleNormal="75" workbookViewId="0">
      <selection activeCell="F6" sqref="F6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194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SUM(D7+D42)</f>
        <v>1483157.4000000001</v>
      </c>
      <c r="E6" s="34">
        <f>SUM(E7+E42)</f>
        <v>1052150.6000000001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SUM(D8+D12+D16+D19+D22+D27+D31+D38+D28+D11+D21+D36+D39)</f>
        <v>273161.2</v>
      </c>
      <c r="E7" s="37">
        <f>SUM(E8+E12+E16+E19+E22+E27+E31+E38+E28+E11+E21+E36+E39)</f>
        <v>201338.90000000005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181011.6</v>
      </c>
      <c r="E8" s="38">
        <f>SUM(E9+E10)</f>
        <v>128365.20000000001</v>
      </c>
      <c r="F8" s="66"/>
    </row>
    <row r="9" spans="1:6" x14ac:dyDescent="0.2">
      <c r="B9" s="18" t="s">
        <v>5</v>
      </c>
      <c r="C9" s="21" t="s">
        <v>6</v>
      </c>
      <c r="D9" s="46">
        <v>1500</v>
      </c>
      <c r="E9" s="46">
        <v>676.6</v>
      </c>
      <c r="F9" s="66"/>
    </row>
    <row r="10" spans="1:6" x14ac:dyDescent="0.2">
      <c r="B10" s="60" t="s">
        <v>7</v>
      </c>
      <c r="C10" s="20" t="s">
        <v>8</v>
      </c>
      <c r="D10" s="38">
        <v>179511.6</v>
      </c>
      <c r="E10" s="38">
        <v>127688.6</v>
      </c>
      <c r="F10" s="66"/>
    </row>
    <row r="11" spans="1:6" ht="25.5" x14ac:dyDescent="0.2">
      <c r="B11" s="18" t="s">
        <v>82</v>
      </c>
      <c r="C11" s="20" t="s">
        <v>80</v>
      </c>
      <c r="D11" s="38">
        <v>1985.3</v>
      </c>
      <c r="E11" s="38">
        <v>1396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46080.5</v>
      </c>
      <c r="E12" s="38">
        <f>SUM(E15+E14+E13)</f>
        <v>34764.200000000004</v>
      </c>
      <c r="F12" s="66"/>
    </row>
    <row r="13" spans="1:6" ht="19.5" customHeight="1" x14ac:dyDescent="0.2">
      <c r="B13" s="18" t="s">
        <v>44</v>
      </c>
      <c r="C13" s="21" t="s">
        <v>175</v>
      </c>
      <c r="D13" s="46">
        <v>0</v>
      </c>
      <c r="E13" s="46">
        <v>15.8</v>
      </c>
      <c r="F13" s="66"/>
    </row>
    <row r="14" spans="1:6" ht="25.5" x14ac:dyDescent="0.2">
      <c r="B14" s="18" t="s">
        <v>168</v>
      </c>
      <c r="C14" s="21" t="s">
        <v>167</v>
      </c>
      <c r="D14" s="46">
        <v>40848.5</v>
      </c>
      <c r="E14" s="46">
        <v>28778.1</v>
      </c>
      <c r="F14" s="66"/>
    </row>
    <row r="15" spans="1:6" ht="25.5" x14ac:dyDescent="0.2">
      <c r="B15" s="18" t="s">
        <v>83</v>
      </c>
      <c r="C15" s="21" t="s">
        <v>84</v>
      </c>
      <c r="D15" s="46">
        <v>5232</v>
      </c>
      <c r="E15" s="46">
        <v>5970.3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9403</v>
      </c>
      <c r="E16" s="38">
        <f>SUM(E17+E18)</f>
        <v>5544.2</v>
      </c>
      <c r="F16" s="66"/>
    </row>
    <row r="17" spans="1:6" x14ac:dyDescent="0.2">
      <c r="B17" s="18" t="s">
        <v>45</v>
      </c>
      <c r="C17" s="21" t="s">
        <v>11</v>
      </c>
      <c r="D17" s="46">
        <v>3151</v>
      </c>
      <c r="E17" s="46">
        <v>1458.7</v>
      </c>
      <c r="F17" s="66"/>
    </row>
    <row r="18" spans="1:6" x14ac:dyDescent="0.2">
      <c r="B18" s="18" t="s">
        <v>43</v>
      </c>
      <c r="C18" s="21" t="s">
        <v>35</v>
      </c>
      <c r="D18" s="46">
        <v>6252</v>
      </c>
      <c r="E18" s="46">
        <v>4085.5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8670</v>
      </c>
      <c r="E19" s="38">
        <f>SUM(E20:E20)</f>
        <v>7759.7</v>
      </c>
      <c r="F19" s="66"/>
    </row>
    <row r="20" spans="1:6" ht="25.5" x14ac:dyDescent="0.2">
      <c r="B20" s="23" t="s">
        <v>61</v>
      </c>
      <c r="C20" s="24" t="s">
        <v>60</v>
      </c>
      <c r="D20" s="46">
        <v>8670</v>
      </c>
      <c r="E20" s="46">
        <v>7759.7</v>
      </c>
      <c r="F20" s="66"/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13945.400000000001</v>
      </c>
      <c r="E22" s="38">
        <f>SUM(E23+E26+E24+E25)</f>
        <v>12877.3</v>
      </c>
      <c r="F22" s="66"/>
    </row>
    <row r="23" spans="1:6" x14ac:dyDescent="0.2">
      <c r="B23" s="18" t="s">
        <v>56</v>
      </c>
      <c r="C23" s="25" t="s">
        <v>86</v>
      </c>
      <c r="D23" s="46">
        <v>7045</v>
      </c>
      <c r="E23" s="46">
        <v>7902.9</v>
      </c>
      <c r="F23" s="66"/>
    </row>
    <row r="24" spans="1:6" ht="25.5" x14ac:dyDescent="0.2">
      <c r="B24" s="18" t="s">
        <v>56</v>
      </c>
      <c r="C24" s="25" t="s">
        <v>85</v>
      </c>
      <c r="D24" s="46">
        <v>2765.3</v>
      </c>
      <c r="E24" s="46">
        <v>2266.8000000000002</v>
      </c>
      <c r="F24" s="66"/>
    </row>
    <row r="25" spans="1:6" ht="25.5" x14ac:dyDescent="0.2">
      <c r="B25" s="18" t="s">
        <v>56</v>
      </c>
      <c r="C25" s="25" t="s">
        <v>180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176</v>
      </c>
      <c r="D26" s="46">
        <v>4135.1000000000004</v>
      </c>
      <c r="E26" s="46">
        <v>2707.6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621.1</v>
      </c>
      <c r="E27" s="38">
        <v>563.6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377.9</v>
      </c>
      <c r="E28" s="38">
        <f>SUM(E29:E30)</f>
        <v>198.7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377.9</v>
      </c>
      <c r="E30" s="46">
        <v>198.7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SUM(D32:D35)</f>
        <v>8211.6</v>
      </c>
      <c r="E31" s="37">
        <f>SUM(E32:E35)</f>
        <v>8112.2000000000007</v>
      </c>
      <c r="F31" s="66"/>
    </row>
    <row r="32" spans="1:6" x14ac:dyDescent="0.2">
      <c r="B32" s="23" t="s">
        <v>174</v>
      </c>
      <c r="C32" s="24" t="s">
        <v>173</v>
      </c>
      <c r="D32" s="42">
        <v>322</v>
      </c>
      <c r="E32" s="42">
        <v>322</v>
      </c>
      <c r="F32" s="66"/>
    </row>
    <row r="33" spans="1:6" x14ac:dyDescent="0.2">
      <c r="B33" s="18" t="s">
        <v>64</v>
      </c>
      <c r="C33" s="24" t="s">
        <v>62</v>
      </c>
      <c r="D33" s="42">
        <v>5553.8</v>
      </c>
      <c r="E33" s="46">
        <v>5018.6000000000004</v>
      </c>
      <c r="F33" s="66"/>
    </row>
    <row r="34" spans="1:6" x14ac:dyDescent="0.2">
      <c r="B34" s="18" t="s">
        <v>193</v>
      </c>
      <c r="C34" s="24" t="s">
        <v>192</v>
      </c>
      <c r="D34" s="42">
        <v>412</v>
      </c>
      <c r="E34" s="46">
        <v>412</v>
      </c>
      <c r="F34" s="66"/>
    </row>
    <row r="35" spans="1:6" x14ac:dyDescent="0.2">
      <c r="B35" s="18" t="s">
        <v>65</v>
      </c>
      <c r="C35" s="24" t="s">
        <v>63</v>
      </c>
      <c r="D35" s="42">
        <v>1923.8</v>
      </c>
      <c r="E35" s="46">
        <v>2359.6</v>
      </c>
      <c r="F35" s="66"/>
    </row>
    <row r="36" spans="1:6" x14ac:dyDescent="0.2">
      <c r="B36" s="18" t="s">
        <v>184</v>
      </c>
      <c r="C36" s="20" t="s">
        <v>181</v>
      </c>
      <c r="D36" s="38">
        <f>SUM(D37)</f>
        <v>0</v>
      </c>
      <c r="E36" s="38">
        <f>SUM(E37)</f>
        <v>0</v>
      </c>
      <c r="F36" s="66"/>
    </row>
    <row r="37" spans="1:6" ht="25.5" x14ac:dyDescent="0.2">
      <c r="B37" s="18" t="s">
        <v>183</v>
      </c>
      <c r="C37" s="24" t="s">
        <v>182</v>
      </c>
      <c r="D37" s="42">
        <v>0</v>
      </c>
      <c r="E37" s="46">
        <v>0</v>
      </c>
      <c r="F37" s="66"/>
    </row>
    <row r="38" spans="1:6" x14ac:dyDescent="0.2">
      <c r="A38" s="2"/>
      <c r="B38" s="18" t="s">
        <v>41</v>
      </c>
      <c r="C38" s="22" t="s">
        <v>42</v>
      </c>
      <c r="D38" s="37">
        <v>2399.6999999999998</v>
      </c>
      <c r="E38" s="38">
        <v>1077.8</v>
      </c>
      <c r="F38" s="66"/>
    </row>
    <row r="39" spans="1:6" x14ac:dyDescent="0.2">
      <c r="A39" s="2"/>
      <c r="B39" s="18"/>
      <c r="C39" s="22" t="s">
        <v>185</v>
      </c>
      <c r="D39" s="37">
        <f>SUM(D40:D41)</f>
        <v>455.1</v>
      </c>
      <c r="E39" s="37">
        <f>SUM(E40:E41)</f>
        <v>680</v>
      </c>
      <c r="F39" s="66"/>
    </row>
    <row r="40" spans="1:6" ht="16.5" customHeight="1" x14ac:dyDescent="0.2">
      <c r="A40" s="2"/>
      <c r="B40" s="18" t="s">
        <v>163</v>
      </c>
      <c r="C40" s="24" t="s">
        <v>186</v>
      </c>
      <c r="D40" s="42">
        <v>0</v>
      </c>
      <c r="E40" s="46">
        <v>0</v>
      </c>
      <c r="F40" s="66"/>
    </row>
    <row r="41" spans="1:6" ht="16.5" customHeight="1" x14ac:dyDescent="0.2">
      <c r="A41" s="2"/>
      <c r="B41" s="18" t="s">
        <v>189</v>
      </c>
      <c r="C41" s="24" t="s">
        <v>187</v>
      </c>
      <c r="D41" s="42">
        <v>455.1</v>
      </c>
      <c r="E41" s="46">
        <v>680</v>
      </c>
      <c r="F41" s="66"/>
    </row>
    <row r="42" spans="1:6" ht="15.75" x14ac:dyDescent="0.25">
      <c r="B42" s="18"/>
      <c r="C42" s="27" t="s">
        <v>37</v>
      </c>
      <c r="D42" s="37">
        <f>SUM(D43+D53+D54+D51)</f>
        <v>1209996.2000000002</v>
      </c>
      <c r="E42" s="37">
        <f>SUM(E43+E53+E54+E51+E52)</f>
        <v>850811.70000000007</v>
      </c>
      <c r="F42" s="66"/>
    </row>
    <row r="43" spans="1:6" ht="15.75" x14ac:dyDescent="0.2">
      <c r="B43" s="18" t="s">
        <v>16</v>
      </c>
      <c r="C43" s="28" t="s">
        <v>55</v>
      </c>
      <c r="D43" s="37">
        <f>SUM(D44+D48+D49+D50)</f>
        <v>1209996.2000000002</v>
      </c>
      <c r="E43" s="37">
        <f>SUM(E44+E48+E49+E50)</f>
        <v>850039.6</v>
      </c>
      <c r="F43" s="66"/>
    </row>
    <row r="44" spans="1:6" x14ac:dyDescent="0.2">
      <c r="B44" s="18" t="s">
        <v>144</v>
      </c>
      <c r="C44" s="21" t="s">
        <v>17</v>
      </c>
      <c r="D44" s="42">
        <f>D45+D46+D47</f>
        <v>432593.20000000007</v>
      </c>
      <c r="E44" s="42">
        <f>E45+E46+E47</f>
        <v>351792.4</v>
      </c>
      <c r="F44" s="66"/>
    </row>
    <row r="45" spans="1:6" x14ac:dyDescent="0.2">
      <c r="B45" s="18" t="s">
        <v>155</v>
      </c>
      <c r="C45" s="21" t="s">
        <v>47</v>
      </c>
      <c r="D45" s="42">
        <v>289873.40000000002</v>
      </c>
      <c r="E45" s="46">
        <v>227382.1</v>
      </c>
      <c r="F45" s="66"/>
    </row>
    <row r="46" spans="1:6" x14ac:dyDescent="0.2">
      <c r="B46" s="18" t="s">
        <v>156</v>
      </c>
      <c r="C46" s="21" t="s">
        <v>53</v>
      </c>
      <c r="D46" s="42">
        <v>36159.9</v>
      </c>
      <c r="E46" s="46">
        <v>31246.3</v>
      </c>
      <c r="F46" s="66"/>
    </row>
    <row r="47" spans="1:6" ht="25.5" x14ac:dyDescent="0.2">
      <c r="B47" s="18" t="s">
        <v>157</v>
      </c>
      <c r="C47" s="62" t="s">
        <v>158</v>
      </c>
      <c r="D47" s="42">
        <v>106559.9</v>
      </c>
      <c r="E47" s="46">
        <v>93164</v>
      </c>
      <c r="F47" s="66"/>
    </row>
    <row r="48" spans="1:6" ht="25.5" x14ac:dyDescent="0.2">
      <c r="B48" s="18" t="s">
        <v>145</v>
      </c>
      <c r="C48" s="25" t="s">
        <v>49</v>
      </c>
      <c r="D48" s="45">
        <v>296228</v>
      </c>
      <c r="E48" s="46">
        <v>183875.3</v>
      </c>
      <c r="F48" s="66"/>
    </row>
    <row r="49" spans="2:6" ht="25.5" x14ac:dyDescent="0.2">
      <c r="B49" s="18" t="s">
        <v>146</v>
      </c>
      <c r="C49" s="25" t="s">
        <v>50</v>
      </c>
      <c r="D49" s="45">
        <v>431732</v>
      </c>
      <c r="E49" s="46">
        <v>292665.5</v>
      </c>
      <c r="F49" s="66"/>
    </row>
    <row r="50" spans="2:6" x14ac:dyDescent="0.2">
      <c r="B50" s="18" t="s">
        <v>150</v>
      </c>
      <c r="C50" s="63" t="s">
        <v>149</v>
      </c>
      <c r="D50" s="45">
        <v>49443</v>
      </c>
      <c r="E50" s="46">
        <v>21706.400000000001</v>
      </c>
      <c r="F50" s="66"/>
    </row>
    <row r="51" spans="2:6" ht="33.75" customHeight="1" x14ac:dyDescent="0.2">
      <c r="B51" s="18" t="s">
        <v>159</v>
      </c>
      <c r="C51" s="25" t="s">
        <v>172</v>
      </c>
      <c r="D51" s="45">
        <v>0</v>
      </c>
      <c r="E51" s="46">
        <v>105.8</v>
      </c>
      <c r="F51" s="66"/>
    </row>
    <row r="52" spans="2:6" x14ac:dyDescent="0.2">
      <c r="B52" s="18" t="s">
        <v>191</v>
      </c>
      <c r="C52" s="25" t="s">
        <v>190</v>
      </c>
      <c r="D52" s="45">
        <v>0</v>
      </c>
      <c r="E52" s="46">
        <v>666.3</v>
      </c>
      <c r="F52" s="66"/>
    </row>
    <row r="53" spans="2:6" ht="51" x14ac:dyDescent="0.2">
      <c r="B53" s="18" t="s">
        <v>170</v>
      </c>
      <c r="C53" s="64" t="s">
        <v>171</v>
      </c>
      <c r="D53" s="45">
        <v>845.9</v>
      </c>
      <c r="E53" s="46">
        <v>845.9</v>
      </c>
      <c r="F53" s="66"/>
    </row>
    <row r="54" spans="2:6" ht="13.5" thickBot="1" x14ac:dyDescent="0.25">
      <c r="B54" s="18" t="s">
        <v>160</v>
      </c>
      <c r="C54" s="25" t="s">
        <v>72</v>
      </c>
      <c r="D54" s="46">
        <v>-845.9</v>
      </c>
      <c r="E54" s="46">
        <v>-845.9</v>
      </c>
      <c r="F54" s="66"/>
    </row>
    <row r="55" spans="2:6" ht="19.5" thickBot="1" x14ac:dyDescent="0.25">
      <c r="B55" s="17"/>
      <c r="C55" s="30" t="s">
        <v>38</v>
      </c>
      <c r="D55" s="58">
        <f>SUM(D6)</f>
        <v>1483157.4000000001</v>
      </c>
      <c r="E55" s="58">
        <f>SUM(E6)</f>
        <v>1052150.6000000001</v>
      </c>
      <c r="F55" s="66"/>
    </row>
    <row r="56" spans="2:6" x14ac:dyDescent="0.2">
      <c r="B56" s="32"/>
      <c r="C56" s="33" t="s">
        <v>18</v>
      </c>
      <c r="D56" s="34">
        <f>SUM(D57+D66+D69+D73+D81+D87+D92+D97+D100+D102+D78+D90)</f>
        <v>1571710.8</v>
      </c>
      <c r="E56" s="34">
        <f>SUM(E57+E66+E69+E73+E81+E87+E92+E97+E100+E102+E78+E90)</f>
        <v>1032067.1999999997</v>
      </c>
      <c r="F56" s="66"/>
    </row>
    <row r="57" spans="2:6" ht="15.75" x14ac:dyDescent="0.2">
      <c r="B57" s="35" t="s">
        <v>19</v>
      </c>
      <c r="C57" s="36" t="s">
        <v>139</v>
      </c>
      <c r="D57" s="37">
        <f>SUM(D58:D65)</f>
        <v>233819.8</v>
      </c>
      <c r="E57" s="38">
        <f>SUM(E58:E65)</f>
        <v>171274.80000000002</v>
      </c>
      <c r="F57" s="66"/>
    </row>
    <row r="58" spans="2:6" ht="25.5" x14ac:dyDescent="0.2">
      <c r="B58" s="39" t="s">
        <v>99</v>
      </c>
      <c r="C58" s="40" t="s">
        <v>124</v>
      </c>
      <c r="D58" s="42">
        <v>2730.8</v>
      </c>
      <c r="E58" s="46">
        <v>1910.5</v>
      </c>
      <c r="F58" s="66"/>
    </row>
    <row r="59" spans="2:6" ht="38.25" x14ac:dyDescent="0.2">
      <c r="B59" s="39" t="s">
        <v>100</v>
      </c>
      <c r="C59" s="40" t="s">
        <v>125</v>
      </c>
      <c r="D59" s="42">
        <v>8451.7000000000007</v>
      </c>
      <c r="E59" s="46">
        <v>5365</v>
      </c>
      <c r="F59" s="66"/>
    </row>
    <row r="60" spans="2:6" ht="38.25" x14ac:dyDescent="0.2">
      <c r="B60" s="39" t="s">
        <v>101</v>
      </c>
      <c r="C60" s="40" t="s">
        <v>126</v>
      </c>
      <c r="D60" s="42">
        <v>62228.800000000003</v>
      </c>
      <c r="E60" s="46">
        <v>43678.400000000001</v>
      </c>
      <c r="F60" s="66"/>
    </row>
    <row r="61" spans="2:6" x14ac:dyDescent="0.2">
      <c r="B61" s="39" t="s">
        <v>140</v>
      </c>
      <c r="C61" s="40" t="s">
        <v>141</v>
      </c>
      <c r="D61" s="42">
        <v>18.399999999999999</v>
      </c>
      <c r="E61" s="46">
        <v>18.399999999999999</v>
      </c>
      <c r="F61" s="66"/>
    </row>
    <row r="62" spans="2:6" ht="25.5" x14ac:dyDescent="0.2">
      <c r="B62" s="39" t="s">
        <v>102</v>
      </c>
      <c r="C62" s="40" t="s">
        <v>127</v>
      </c>
      <c r="D62" s="42">
        <v>17216.599999999999</v>
      </c>
      <c r="E62" s="46">
        <v>11339.9</v>
      </c>
      <c r="F62" s="66"/>
    </row>
    <row r="63" spans="2:6" x14ac:dyDescent="0.2">
      <c r="B63" s="39" t="s">
        <v>177</v>
      </c>
      <c r="C63" s="40" t="s">
        <v>178</v>
      </c>
      <c r="D63" s="42">
        <v>0</v>
      </c>
      <c r="E63" s="46">
        <v>0</v>
      </c>
      <c r="F63" s="66"/>
    </row>
    <row r="64" spans="2:6" x14ac:dyDescent="0.2">
      <c r="B64" s="39" t="s">
        <v>151</v>
      </c>
      <c r="C64" s="40" t="s">
        <v>152</v>
      </c>
      <c r="D64" s="42">
        <v>500</v>
      </c>
      <c r="E64" s="46">
        <v>0</v>
      </c>
      <c r="F64" s="66"/>
    </row>
    <row r="65" spans="2:6" x14ac:dyDescent="0.2">
      <c r="B65" s="39" t="s">
        <v>103</v>
      </c>
      <c r="C65" s="40" t="s">
        <v>104</v>
      </c>
      <c r="D65" s="42">
        <v>142673.5</v>
      </c>
      <c r="E65" s="46">
        <v>108962.6</v>
      </c>
      <c r="F65" s="66"/>
    </row>
    <row r="66" spans="2:6" ht="31.5" x14ac:dyDescent="0.2">
      <c r="B66" s="35" t="s">
        <v>20</v>
      </c>
      <c r="C66" s="41" t="s">
        <v>188</v>
      </c>
      <c r="D66" s="37">
        <f>SUM(D67:D68)</f>
        <v>629.1</v>
      </c>
      <c r="E66" s="37">
        <f>SUM(E67:E68)</f>
        <v>39.6</v>
      </c>
      <c r="F66" s="66"/>
    </row>
    <row r="67" spans="2:6" ht="25.5" x14ac:dyDescent="0.2">
      <c r="B67" s="52" t="s">
        <v>169</v>
      </c>
      <c r="C67" s="53" t="s">
        <v>118</v>
      </c>
      <c r="D67" s="42">
        <v>449.2</v>
      </c>
      <c r="E67" s="42">
        <v>0</v>
      </c>
      <c r="F67" s="66"/>
    </row>
    <row r="68" spans="2:6" ht="25.5" x14ac:dyDescent="0.2">
      <c r="B68" s="52" t="s">
        <v>121</v>
      </c>
      <c r="C68" s="59" t="s">
        <v>122</v>
      </c>
      <c r="D68" s="42">
        <v>179.9</v>
      </c>
      <c r="E68" s="46">
        <v>39.6</v>
      </c>
      <c r="F68" s="66"/>
    </row>
    <row r="69" spans="2:6" ht="15.75" x14ac:dyDescent="0.2">
      <c r="B69" s="35" t="s">
        <v>21</v>
      </c>
      <c r="C69" s="41" t="s">
        <v>119</v>
      </c>
      <c r="D69" s="37">
        <f>SUM(D70:D72)</f>
        <v>148013.20000000001</v>
      </c>
      <c r="E69" s="37">
        <f>SUM(E70:E72)</f>
        <v>76022.8</v>
      </c>
      <c r="F69" s="66"/>
    </row>
    <row r="70" spans="2:6" x14ac:dyDescent="0.2">
      <c r="B70" s="52" t="s">
        <v>22</v>
      </c>
      <c r="C70" s="53" t="s">
        <v>23</v>
      </c>
      <c r="D70" s="42">
        <v>38234.800000000003</v>
      </c>
      <c r="E70" s="46">
        <v>22897.4</v>
      </c>
      <c r="F70" s="66"/>
    </row>
    <row r="71" spans="2:6" x14ac:dyDescent="0.2">
      <c r="B71" s="52" t="s">
        <v>78</v>
      </c>
      <c r="C71" s="53" t="s">
        <v>128</v>
      </c>
      <c r="D71" s="42">
        <v>94314.2</v>
      </c>
      <c r="E71" s="46">
        <v>51036.9</v>
      </c>
      <c r="F71" s="66"/>
    </row>
    <row r="72" spans="2:6" x14ac:dyDescent="0.2">
      <c r="B72" s="52" t="s">
        <v>54</v>
      </c>
      <c r="C72" s="53" t="s">
        <v>129</v>
      </c>
      <c r="D72" s="42">
        <v>15464.2</v>
      </c>
      <c r="E72" s="46">
        <v>2088.5</v>
      </c>
      <c r="F72" s="66"/>
    </row>
    <row r="73" spans="2:6" ht="15.75" x14ac:dyDescent="0.2">
      <c r="B73" s="35" t="s">
        <v>24</v>
      </c>
      <c r="C73" s="41" t="s">
        <v>25</v>
      </c>
      <c r="D73" s="43">
        <f>SUM(D74:D77)</f>
        <v>349849.3</v>
      </c>
      <c r="E73" s="43">
        <f>SUM(E74:E77)</f>
        <v>200705.59999999998</v>
      </c>
      <c r="F73" s="66"/>
    </row>
    <row r="74" spans="2:6" x14ac:dyDescent="0.2">
      <c r="B74" s="52" t="s">
        <v>26</v>
      </c>
      <c r="C74" s="53" t="s">
        <v>27</v>
      </c>
      <c r="D74" s="42">
        <v>7857.9</v>
      </c>
      <c r="E74" s="46">
        <v>1785.5</v>
      </c>
      <c r="F74" s="66"/>
    </row>
    <row r="75" spans="2:6" x14ac:dyDescent="0.2">
      <c r="B75" s="52" t="s">
        <v>28</v>
      </c>
      <c r="C75" s="53" t="s">
        <v>29</v>
      </c>
      <c r="D75" s="45">
        <v>99280.6</v>
      </c>
      <c r="E75" s="46">
        <v>50745.7</v>
      </c>
      <c r="F75" s="66"/>
    </row>
    <row r="76" spans="2:6" x14ac:dyDescent="0.2">
      <c r="B76" s="52" t="s">
        <v>51</v>
      </c>
      <c r="C76" s="53" t="s">
        <v>52</v>
      </c>
      <c r="D76" s="45">
        <v>198948.2</v>
      </c>
      <c r="E76" s="46">
        <v>148174.39999999999</v>
      </c>
      <c r="F76" s="66"/>
    </row>
    <row r="77" spans="2:6" x14ac:dyDescent="0.2">
      <c r="B77" s="52" t="s">
        <v>79</v>
      </c>
      <c r="C77" s="53" t="s">
        <v>130</v>
      </c>
      <c r="D77" s="45">
        <v>43762.6</v>
      </c>
      <c r="E77" s="46">
        <v>0</v>
      </c>
      <c r="F77" s="66"/>
    </row>
    <row r="78" spans="2:6" ht="15.75" x14ac:dyDescent="0.2">
      <c r="B78" s="35" t="s">
        <v>137</v>
      </c>
      <c r="C78" s="41" t="s">
        <v>138</v>
      </c>
      <c r="D78" s="44">
        <f>SUM(D79+D80)</f>
        <v>2810.9</v>
      </c>
      <c r="E78" s="44">
        <f>SUM(E79+E80)</f>
        <v>479</v>
      </c>
      <c r="F78" s="66"/>
    </row>
    <row r="79" spans="2:6" x14ac:dyDescent="0.2">
      <c r="B79" s="52" t="s">
        <v>161</v>
      </c>
      <c r="C79" s="53" t="s">
        <v>162</v>
      </c>
      <c r="D79" s="45">
        <v>515.9</v>
      </c>
      <c r="E79" s="46">
        <v>468.7</v>
      </c>
      <c r="F79" s="66"/>
    </row>
    <row r="80" spans="2:6" x14ac:dyDescent="0.2">
      <c r="B80" s="52" t="s">
        <v>165</v>
      </c>
      <c r="C80" s="53" t="s">
        <v>166</v>
      </c>
      <c r="D80" s="45">
        <v>2295</v>
      </c>
      <c r="E80" s="46">
        <v>10.3</v>
      </c>
      <c r="F80" s="66"/>
    </row>
    <row r="81" spans="2:6" ht="15.75" x14ac:dyDescent="0.2">
      <c r="B81" s="35" t="s">
        <v>30</v>
      </c>
      <c r="C81" s="41" t="s">
        <v>31</v>
      </c>
      <c r="D81" s="44">
        <f>SUM(D82:D86)</f>
        <v>641352.30000000005</v>
      </c>
      <c r="E81" s="44">
        <f>SUM(E82:E86)</f>
        <v>453541.79999999993</v>
      </c>
      <c r="F81" s="66"/>
    </row>
    <row r="82" spans="2:6" x14ac:dyDescent="0.2">
      <c r="B82" s="52" t="s">
        <v>91</v>
      </c>
      <c r="C82" s="53" t="s">
        <v>92</v>
      </c>
      <c r="D82" s="45">
        <v>204119.1</v>
      </c>
      <c r="E82" s="46">
        <v>142729.29999999999</v>
      </c>
      <c r="F82" s="66"/>
    </row>
    <row r="83" spans="2:6" x14ac:dyDescent="0.2">
      <c r="B83" s="52" t="s">
        <v>93</v>
      </c>
      <c r="C83" s="53" t="s">
        <v>94</v>
      </c>
      <c r="D83" s="45">
        <v>296803.8</v>
      </c>
      <c r="E83" s="46">
        <v>210297.9</v>
      </c>
      <c r="F83" s="66"/>
    </row>
    <row r="84" spans="2:6" x14ac:dyDescent="0.2">
      <c r="B84" s="52" t="s">
        <v>123</v>
      </c>
      <c r="C84" s="53" t="s">
        <v>131</v>
      </c>
      <c r="D84" s="45">
        <v>97802.8</v>
      </c>
      <c r="E84" s="46">
        <v>71302.899999999994</v>
      </c>
      <c r="F84" s="66"/>
    </row>
    <row r="85" spans="2:6" x14ac:dyDescent="0.2">
      <c r="B85" s="52" t="s">
        <v>95</v>
      </c>
      <c r="C85" s="53" t="s">
        <v>96</v>
      </c>
      <c r="D85" s="45">
        <v>9130.5</v>
      </c>
      <c r="E85" s="46">
        <v>7117.1</v>
      </c>
      <c r="F85" s="66"/>
    </row>
    <row r="86" spans="2:6" x14ac:dyDescent="0.2">
      <c r="B86" s="52" t="s">
        <v>97</v>
      </c>
      <c r="C86" s="53" t="s">
        <v>98</v>
      </c>
      <c r="D86" s="45">
        <v>33496.1</v>
      </c>
      <c r="E86" s="46">
        <v>22094.6</v>
      </c>
      <c r="F86" s="66"/>
    </row>
    <row r="87" spans="2:6" ht="15.75" x14ac:dyDescent="0.2">
      <c r="B87" s="35" t="s">
        <v>32</v>
      </c>
      <c r="C87" s="41" t="s">
        <v>132</v>
      </c>
      <c r="D87" s="37">
        <f>SUM(D88:D89)</f>
        <v>89879.1</v>
      </c>
      <c r="E87" s="38">
        <f>SUM(E88:E89)</f>
        <v>65399.200000000004</v>
      </c>
      <c r="F87" s="66"/>
    </row>
    <row r="88" spans="2:6" x14ac:dyDescent="0.2">
      <c r="B88" s="52" t="s">
        <v>105</v>
      </c>
      <c r="C88" s="53" t="s">
        <v>133</v>
      </c>
      <c r="D88" s="42">
        <v>55722.2</v>
      </c>
      <c r="E88" s="46">
        <v>41193.300000000003</v>
      </c>
      <c r="F88" s="66"/>
    </row>
    <row r="89" spans="2:6" x14ac:dyDescent="0.2">
      <c r="B89" s="52" t="s">
        <v>106</v>
      </c>
      <c r="C89" s="53" t="s">
        <v>134</v>
      </c>
      <c r="D89" s="42">
        <v>34156.9</v>
      </c>
      <c r="E89" s="46">
        <v>24205.9</v>
      </c>
      <c r="F89" s="66"/>
    </row>
    <row r="90" spans="2:6" ht="15.75" x14ac:dyDescent="0.2">
      <c r="B90" s="35" t="s">
        <v>87</v>
      </c>
      <c r="C90" s="41" t="s">
        <v>88</v>
      </c>
      <c r="D90" s="44">
        <f>SUM(D91)</f>
        <v>36.4</v>
      </c>
      <c r="E90" s="44">
        <f>SUM(E91)</f>
        <v>36.4</v>
      </c>
      <c r="F90" s="66"/>
    </row>
    <row r="91" spans="2:6" x14ac:dyDescent="0.2">
      <c r="B91" s="52" t="s">
        <v>89</v>
      </c>
      <c r="C91" s="53" t="s">
        <v>90</v>
      </c>
      <c r="D91" s="45">
        <v>36.4</v>
      </c>
      <c r="E91" s="46">
        <v>36.4</v>
      </c>
      <c r="F91" s="66"/>
    </row>
    <row r="92" spans="2:6" ht="15.75" x14ac:dyDescent="0.2">
      <c r="B92" s="35">
        <v>1000</v>
      </c>
      <c r="C92" s="41" t="s">
        <v>33</v>
      </c>
      <c r="D92" s="37">
        <f>SUM(D93:D96)</f>
        <v>44769.1</v>
      </c>
      <c r="E92" s="38">
        <f>SUM(E93:E96)</f>
        <v>24344.100000000002</v>
      </c>
      <c r="F92" s="66"/>
    </row>
    <row r="93" spans="2:6" x14ac:dyDescent="0.2">
      <c r="B93" s="52" t="s">
        <v>107</v>
      </c>
      <c r="C93" s="53" t="s">
        <v>108</v>
      </c>
      <c r="D93" s="42">
        <v>1492.5</v>
      </c>
      <c r="E93" s="46">
        <v>1124.8</v>
      </c>
      <c r="F93" s="66"/>
    </row>
    <row r="94" spans="2:6" x14ac:dyDescent="0.2">
      <c r="B94" s="52" t="s">
        <v>109</v>
      </c>
      <c r="C94" s="53" t="s">
        <v>110</v>
      </c>
      <c r="D94" s="42">
        <v>36648.400000000001</v>
      </c>
      <c r="E94" s="46">
        <v>21189.4</v>
      </c>
      <c r="F94" s="66"/>
    </row>
    <row r="95" spans="2:6" x14ac:dyDescent="0.2">
      <c r="B95" s="52" t="s">
        <v>111</v>
      </c>
      <c r="C95" s="53" t="s">
        <v>112</v>
      </c>
      <c r="D95" s="42">
        <v>5407.7</v>
      </c>
      <c r="E95" s="46">
        <v>1137.9000000000001</v>
      </c>
      <c r="F95" s="66"/>
    </row>
    <row r="96" spans="2:6" x14ac:dyDescent="0.2">
      <c r="B96" s="52" t="s">
        <v>113</v>
      </c>
      <c r="C96" s="53" t="s">
        <v>114</v>
      </c>
      <c r="D96" s="42">
        <v>1220.5</v>
      </c>
      <c r="E96" s="46">
        <v>892</v>
      </c>
      <c r="F96" s="66"/>
    </row>
    <row r="97" spans="1:6" ht="15.75" x14ac:dyDescent="0.2">
      <c r="B97" s="35" t="s">
        <v>66</v>
      </c>
      <c r="C97" s="41" t="s">
        <v>67</v>
      </c>
      <c r="D97" s="38">
        <f>SUM(D98:D99)</f>
        <v>55917.5</v>
      </c>
      <c r="E97" s="38">
        <f>SUM(E98:E99)</f>
        <v>36733.699999999997</v>
      </c>
      <c r="F97" s="66"/>
    </row>
    <row r="98" spans="1:6" x14ac:dyDescent="0.2">
      <c r="B98" s="52" t="s">
        <v>115</v>
      </c>
      <c r="C98" s="53" t="s">
        <v>136</v>
      </c>
      <c r="D98" s="42">
        <v>45893.2</v>
      </c>
      <c r="E98" s="46">
        <v>34983.5</v>
      </c>
      <c r="F98" s="66"/>
    </row>
    <row r="99" spans="1:6" x14ac:dyDescent="0.2">
      <c r="B99" s="52" t="s">
        <v>147</v>
      </c>
      <c r="C99" s="53" t="s">
        <v>148</v>
      </c>
      <c r="D99" s="42">
        <v>10024.299999999999</v>
      </c>
      <c r="E99" s="46">
        <v>1750.2</v>
      </c>
      <c r="F99" s="66"/>
    </row>
    <row r="100" spans="1:6" ht="15.75" x14ac:dyDescent="0.2">
      <c r="B100" s="35" t="s">
        <v>68</v>
      </c>
      <c r="C100" s="41" t="s">
        <v>69</v>
      </c>
      <c r="D100" s="38">
        <f>SUM(D101)</f>
        <v>4634.1000000000004</v>
      </c>
      <c r="E100" s="38">
        <f>SUM(E101)</f>
        <v>3490.2</v>
      </c>
      <c r="F100" s="66"/>
    </row>
    <row r="101" spans="1:6" x14ac:dyDescent="0.2">
      <c r="B101" s="54" t="s">
        <v>116</v>
      </c>
      <c r="C101" s="55" t="s">
        <v>117</v>
      </c>
      <c r="D101" s="56">
        <v>4634.1000000000004</v>
      </c>
      <c r="E101" s="57">
        <v>3490.2</v>
      </c>
      <c r="F101" s="66"/>
    </row>
    <row r="102" spans="1:6" ht="15.75" x14ac:dyDescent="0.2">
      <c r="B102" s="47" t="s">
        <v>70</v>
      </c>
      <c r="C102" s="48" t="s">
        <v>71</v>
      </c>
      <c r="D102" s="49">
        <f>SUM(D103)</f>
        <v>0</v>
      </c>
      <c r="E102" s="49">
        <f>SUM(E103)</f>
        <v>0</v>
      </c>
      <c r="F102" s="66"/>
    </row>
    <row r="103" spans="1:6" ht="13.5" thickBot="1" x14ac:dyDescent="0.25">
      <c r="B103" s="54" t="s">
        <v>164</v>
      </c>
      <c r="C103" s="55" t="s">
        <v>135</v>
      </c>
      <c r="D103" s="56">
        <v>0</v>
      </c>
      <c r="E103" s="57">
        <v>0</v>
      </c>
      <c r="F103" s="66"/>
    </row>
    <row r="104" spans="1:6" ht="19.5" thickBot="1" x14ac:dyDescent="0.25">
      <c r="B104" s="61"/>
      <c r="C104" s="30" t="s">
        <v>120</v>
      </c>
      <c r="D104" s="58">
        <f>SUM(D57+D66+D69+D73+D81+D87+D92+D97+D100+D102+D78+D90)</f>
        <v>1571710.8</v>
      </c>
      <c r="E104" s="58">
        <f>SUM(E57+E66+E69+E73+E81+E87+E92+E97+E100+E102+E78+E90)</f>
        <v>1032067.1999999997</v>
      </c>
      <c r="F104" s="66"/>
    </row>
    <row r="105" spans="1:6" ht="16.5" customHeight="1" x14ac:dyDescent="0.2">
      <c r="B105" s="50"/>
      <c r="C105" s="31" t="s">
        <v>34</v>
      </c>
      <c r="D105" s="65">
        <f>SUM(D55-D104)</f>
        <v>-88553.399999999907</v>
      </c>
      <c r="E105" s="51">
        <f>SUM(E55-E104)</f>
        <v>20083.400000000373</v>
      </c>
      <c r="F105" s="66"/>
    </row>
    <row r="106" spans="1:6" ht="23.25" customHeight="1" x14ac:dyDescent="0.2">
      <c r="B106" s="78" t="s">
        <v>179</v>
      </c>
      <c r="C106" s="79"/>
      <c r="D106" s="79"/>
      <c r="E106" s="79"/>
    </row>
    <row r="107" spans="1:6" ht="19.5" customHeight="1" x14ac:dyDescent="0.2">
      <c r="A107" s="67"/>
      <c r="B107" s="67"/>
      <c r="C107" s="67"/>
      <c r="D107" s="67"/>
      <c r="E107" s="67"/>
      <c r="F107" s="67"/>
    </row>
    <row r="108" spans="1:6" ht="42.75" customHeight="1" x14ac:dyDescent="0.2">
      <c r="A108" s="3"/>
      <c r="B108" s="8"/>
      <c r="C108" s="9"/>
      <c r="D108" s="10"/>
      <c r="E108" s="14"/>
    </row>
    <row r="109" spans="1:6" x14ac:dyDescent="0.2">
      <c r="A109" s="3"/>
      <c r="B109" s="8"/>
      <c r="C109" s="9"/>
      <c r="D109" s="10"/>
      <c r="E109" s="14"/>
    </row>
    <row r="110" spans="1:6" x14ac:dyDescent="0.2">
      <c r="A110" s="3"/>
      <c r="B110" s="8"/>
      <c r="C110" s="9"/>
      <c r="D110" s="10"/>
      <c r="E110" s="14"/>
    </row>
    <row r="111" spans="1:6" ht="15" x14ac:dyDescent="0.2">
      <c r="A111" s="3"/>
      <c r="B111" s="16"/>
      <c r="C111" s="16"/>
      <c r="D111" s="16"/>
      <c r="E111" s="16"/>
    </row>
    <row r="112" spans="1:6" ht="15" x14ac:dyDescent="0.2">
      <c r="A112" s="3"/>
      <c r="B112" s="11"/>
      <c r="C112" s="12"/>
      <c r="D112" s="13"/>
      <c r="E112" s="15"/>
      <c r="F112" s="13"/>
    </row>
    <row r="113" spans="1:3" x14ac:dyDescent="0.2">
      <c r="A113" s="3"/>
      <c r="B113" s="5"/>
      <c r="C113" s="5"/>
    </row>
    <row r="114" spans="1:3" x14ac:dyDescent="0.2">
      <c r="A114" s="3"/>
      <c r="C114" s="7"/>
    </row>
    <row r="115" spans="1:3" x14ac:dyDescent="0.2">
      <c r="A115" s="3"/>
    </row>
    <row r="116" spans="1:3" x14ac:dyDescent="0.2">
      <c r="A116" s="3"/>
    </row>
    <row r="118" spans="1:3" ht="18.75" customHeight="1" x14ac:dyDescent="0.2"/>
    <row r="119" spans="1:3" ht="25.5" customHeight="1" x14ac:dyDescent="0.2">
      <c r="A119" s="6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</sheetData>
  <mergeCells count="6">
    <mergeCell ref="A107:F107"/>
    <mergeCell ref="B2:E3"/>
    <mergeCell ref="B4:C5"/>
    <mergeCell ref="D4:D5"/>
    <mergeCell ref="E4:E5"/>
    <mergeCell ref="B106:E106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"/>
  <sheetViews>
    <sheetView tabSelected="1" workbookViewId="0">
      <selection activeCell="U23" sqref="U23"/>
    </sheetView>
  </sheetViews>
  <sheetFormatPr defaultRowHeight="12.75" x14ac:dyDescent="0.2"/>
  <sheetData>
    <row r="2" spans="2:15" x14ac:dyDescent="0.2">
      <c r="B2" s="80" t="s">
        <v>195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2:15" ht="34.5" customHeight="1" x14ac:dyDescent="0.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</sheetData>
  <mergeCells count="1">
    <mergeCell ref="B2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2024-10-07T02:21:48Z</cp:lastPrinted>
  <dcterms:created xsi:type="dcterms:W3CDTF">2005-02-24T04:25:28Z</dcterms:created>
  <dcterms:modified xsi:type="dcterms:W3CDTF">2025-02-28T05:36:07Z</dcterms:modified>
</cp:coreProperties>
</file>