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840" yWindow="885" windowWidth="10860" windowHeight="5220"/>
  </bookViews>
  <sheets>
    <sheet name="Отчет об исполнении" sheetId="1" r:id="rId1"/>
    <sheet name="Инфографика" sheetId="2" r:id="rId2"/>
  </sheets>
  <calcPr calcId="144525"/>
</workbook>
</file>

<file path=xl/calcChain.xml><?xml version="1.0" encoding="utf-8"?>
<calcChain xmlns="http://schemas.openxmlformats.org/spreadsheetml/2006/main">
  <c r="D42" i="1" l="1"/>
  <c r="E42" i="1"/>
  <c r="D44" i="1"/>
  <c r="D19" i="1"/>
  <c r="E39" i="1" l="1"/>
  <c r="D39" i="1" l="1"/>
  <c r="E36" i="1" l="1"/>
  <c r="E19" i="1" l="1"/>
  <c r="E28" i="1" l="1"/>
  <c r="D36" i="1" l="1"/>
  <c r="D12" i="1" l="1"/>
  <c r="E22" i="1" l="1"/>
  <c r="D22" i="1"/>
  <c r="D92" i="1" l="1"/>
  <c r="D81" i="1"/>
  <c r="D73" i="1"/>
  <c r="D69" i="1"/>
  <c r="D57" i="1"/>
  <c r="E12" i="1"/>
  <c r="E90" i="1" l="1"/>
  <c r="D90" i="1"/>
  <c r="E44" i="1"/>
  <c r="E31" i="1"/>
  <c r="D31" i="1"/>
  <c r="D7" i="1" s="1"/>
  <c r="E66" i="1"/>
  <c r="E43" i="1" l="1"/>
  <c r="D66" i="1"/>
  <c r="E78" i="1"/>
  <c r="D78" i="1"/>
  <c r="E97" i="1" l="1"/>
  <c r="D97" i="1"/>
  <c r="E73" i="1" l="1"/>
  <c r="D43" i="1" l="1"/>
  <c r="D28" i="1" l="1"/>
  <c r="D100" i="1" l="1"/>
  <c r="E57" i="1" l="1"/>
  <c r="E69" i="1"/>
  <c r="E81" i="1"/>
  <c r="E87" i="1"/>
  <c r="E92" i="1"/>
  <c r="E102" i="1"/>
  <c r="E8" i="1"/>
  <c r="E16" i="1"/>
  <c r="D8" i="1"/>
  <c r="D16" i="1"/>
  <c r="E100" i="1"/>
  <c r="D102" i="1"/>
  <c r="D87" i="1"/>
  <c r="E7" i="1" l="1"/>
  <c r="E6" i="1" s="1"/>
  <c r="D104" i="1"/>
  <c r="E56" i="1"/>
  <c r="E104" i="1"/>
  <c r="D56" i="1"/>
  <c r="D6" i="1" l="1"/>
  <c r="D55" i="1" l="1"/>
  <c r="D105" i="1" s="1"/>
  <c r="E55" i="1" l="1"/>
  <c r="E105" i="1" l="1"/>
</calcChain>
</file>

<file path=xl/sharedStrings.xml><?xml version="1.0" encoding="utf-8"?>
<sst xmlns="http://schemas.openxmlformats.org/spreadsheetml/2006/main" count="198" uniqueCount="196">
  <si>
    <t xml:space="preserve">Наименование групп, подгрупп, статей, подстатей, элементов, программ (подпрограмм), кодов </t>
  </si>
  <si>
    <t>план на год</t>
  </si>
  <si>
    <t>исполнено с начала года</t>
  </si>
  <si>
    <t>1 00 00000 00 0000 000</t>
  </si>
  <si>
    <t>Д О Х О Д Ы</t>
  </si>
  <si>
    <t xml:space="preserve">1 01 01000 00 0000 110 </t>
  </si>
  <si>
    <t>Налог на прибыль организаций</t>
  </si>
  <si>
    <t xml:space="preserve">1 01 02000 01 0000 110 </t>
  </si>
  <si>
    <t>Налог на доходы физических лиц</t>
  </si>
  <si>
    <t>1 06 00000 00 0000 000</t>
  </si>
  <si>
    <t>НАЛОГИ НА ИМУЩЕСТВО</t>
  </si>
  <si>
    <t>Налог на имущество физических лиц</t>
  </si>
  <si>
    <t>1 08 00000 00 0000 000</t>
  </si>
  <si>
    <t>ГОСУДАРСТВЕННАЯ ПОШЛИНА</t>
  </si>
  <si>
    <t>1 11 00000 00 0000 000</t>
  </si>
  <si>
    <t>ДОХОДЫ ОТ ИСПОЛЬЗОВАНИЯ ИМУЩЕСТВА, НАХОДЯЩЕГОСЯ В ГОСУДАРСТВЕННОЙ И МУНИЦИПАЛЬНОЙ СОБСТВЕННОСТИ</t>
  </si>
  <si>
    <t>2 00 00000 00 0000 000</t>
  </si>
  <si>
    <t>Дотации от других бюджетов бюджетной системы Российской Федерации</t>
  </si>
  <si>
    <t xml:space="preserve">Р А С Х О Д Ы </t>
  </si>
  <si>
    <t>0100</t>
  </si>
  <si>
    <t>0300</t>
  </si>
  <si>
    <t>0400</t>
  </si>
  <si>
    <t>0408</t>
  </si>
  <si>
    <t>Транспорт</t>
  </si>
  <si>
    <t>0500</t>
  </si>
  <si>
    <t>Жилищно-коммунальное хозяйство</t>
  </si>
  <si>
    <t>0501</t>
  </si>
  <si>
    <t>Жилищное хозяйство</t>
  </si>
  <si>
    <t>0502</t>
  </si>
  <si>
    <t>Коммунальное хозяйство</t>
  </si>
  <si>
    <t>0700</t>
  </si>
  <si>
    <t>Образование</t>
  </si>
  <si>
    <t>0800</t>
  </si>
  <si>
    <t>Социальная политика</t>
  </si>
  <si>
    <t>Превышение доходов над расходами  (профицит +; дефицит -)</t>
  </si>
  <si>
    <t xml:space="preserve">Земельный налог </t>
  </si>
  <si>
    <t>НАЛОГИ НА СОВОКУПНЫЙ ДОХОД</t>
  </si>
  <si>
    <t>Безвозмездные поступления</t>
  </si>
  <si>
    <t>ВСЕГО ДОХОДОВ</t>
  </si>
  <si>
    <t>1 01 00000 00 0000 000</t>
  </si>
  <si>
    <t>1 12 00000 00 0000 120</t>
  </si>
  <si>
    <t>1 16 00000 00 0000 000</t>
  </si>
  <si>
    <t>ШТРАФЫ,САНКЦИИ,ВОЗМЕЩЕНИЕ УЩЕРБА</t>
  </si>
  <si>
    <t xml:space="preserve">1 06 06000 00 0000 110 </t>
  </si>
  <si>
    <t xml:space="preserve">1 05 02000 02 0000 110 </t>
  </si>
  <si>
    <t xml:space="preserve">1 06 01000 00 0000 110 </t>
  </si>
  <si>
    <t xml:space="preserve">1 14 00000 00 0000 000    </t>
  </si>
  <si>
    <t>дотации на выравнивание уровня бюджетной обеспеченности</t>
  </si>
  <si>
    <t>Налоговые и неналоговые доходы</t>
  </si>
  <si>
    <t>Субсидии бюджетам субъектов Российской Федерации и муниципальных образований</t>
  </si>
  <si>
    <t>Субвенции бюджетам субъектов Российской Федерации и муниципальных образований</t>
  </si>
  <si>
    <t>0503</t>
  </si>
  <si>
    <t>Благоустройство</t>
  </si>
  <si>
    <t>дотации на поддержку мер по обеспечению сбалансированности</t>
  </si>
  <si>
    <t>0412</t>
  </si>
  <si>
    <t>Безвозмездные поступления от бюджетов других уровней</t>
  </si>
  <si>
    <t>1 11 05000 00 0000 120</t>
  </si>
  <si>
    <t>1 11 09000 00 0000 120</t>
  </si>
  <si>
    <t>1 13 00000 00 0000 000</t>
  </si>
  <si>
    <t>ПЛАТЕЖИ ПРИ ПОЛЬЗОВАНИИ ПРИРОДНЫМИ РЕСУРСАМИ</t>
  </si>
  <si>
    <t>Государственная пошлина по делам, рассматриваемым в судах общей юрисдикции, мировыми судьями</t>
  </si>
  <si>
    <t>1 08 03000 01 0000 110</t>
  </si>
  <si>
    <t>Доходы от реализации имущества</t>
  </si>
  <si>
    <t>Доходы от продажи земельных участков</t>
  </si>
  <si>
    <t>1 14 02000 00 0000 410</t>
  </si>
  <si>
    <t>1 14 06000 00 0000 430</t>
  </si>
  <si>
    <t>1100</t>
  </si>
  <si>
    <t>Физическая культура и спорт</t>
  </si>
  <si>
    <t>1200</t>
  </si>
  <si>
    <t>Средства массовой информации</t>
  </si>
  <si>
    <t>1300</t>
  </si>
  <si>
    <t>Обслуживание государственного и муниципального долга</t>
  </si>
  <si>
    <t>Возврат остатков субвенций прошлых лет</t>
  </si>
  <si>
    <t>ДОХОДЫ ОТ ПРОДАЖИ МАТЕРИАЛЬНЫХ И НЕ МАТЕРИАЛЬНЫХ АКТИВОВ</t>
  </si>
  <si>
    <t>НАЛОГИ НА ПРИБЫЛЬ</t>
  </si>
  <si>
    <t>1 13 01994 04 0000 130</t>
  </si>
  <si>
    <t>Прочие доходы от оказания платных услуг (работ) получателями средств бюджетов городских округов</t>
  </si>
  <si>
    <t>ДОХОДЫ ОТ ОКАЗАНИЯ ПЛАТНЫХ УСЛУГ (РАБОТ) И КОМПЕНСАЦИИ ЗАТРАТ ГОСУДАРСТВА</t>
  </si>
  <si>
    <t>0409</t>
  </si>
  <si>
    <t>0505</t>
  </si>
  <si>
    <t>АКЦИЗЫ ПО ПОДАКЦИЗНЫМ ТОВАРАМ (ПРОДУКТАМ), ПРОИЗВОДИМЫМ НА ТЕРРИТОРИИ РФ</t>
  </si>
  <si>
    <t>1 05  00000 00 0000 000</t>
  </si>
  <si>
    <t>1 03 00000 00 0000 110</t>
  </si>
  <si>
    <t>1 05 04000 02 0000 110</t>
  </si>
  <si>
    <t>Налог, взимаемый в связи с применением патентной системы налогообложения, зачисляемый в бюджеты городских округов</t>
  </si>
  <si>
    <t>Доходы от сдачи в аренду имущества, составляющего казну городских округов (за исключением земельных участков)</t>
  </si>
  <si>
    <t>Доходы, получаемые в виде арендной платы за земельные участки</t>
  </si>
  <si>
    <t>0900</t>
  </si>
  <si>
    <t>Здравоохранение</t>
  </si>
  <si>
    <t>0909</t>
  </si>
  <si>
    <t>Другие вопросы в области здравоохранения</t>
  </si>
  <si>
    <t>0701</t>
  </si>
  <si>
    <t>Дошкольное образование</t>
  </si>
  <si>
    <t>0702</t>
  </si>
  <si>
    <t>Общее образование</t>
  </si>
  <si>
    <t>0707</t>
  </si>
  <si>
    <t>Молодежная политика и оздоровление детей</t>
  </si>
  <si>
    <t>0709</t>
  </si>
  <si>
    <t>Другие вопросы в области образования</t>
  </si>
  <si>
    <t>0102</t>
  </si>
  <si>
    <t>0103</t>
  </si>
  <si>
    <t>0104</t>
  </si>
  <si>
    <t>0106</t>
  </si>
  <si>
    <t>0113</t>
  </si>
  <si>
    <t>Другие общегосударственные вопросы</t>
  </si>
  <si>
    <t>0801</t>
  </si>
  <si>
    <t>0804</t>
  </si>
  <si>
    <t>1001</t>
  </si>
  <si>
    <t>Пенсионное обеспечение</t>
  </si>
  <si>
    <t>1003</t>
  </si>
  <si>
    <t>Социальное обеспечение населения</t>
  </si>
  <si>
    <t>1004</t>
  </si>
  <si>
    <t>Охрана семьи и детства</t>
  </si>
  <si>
    <t>1006</t>
  </si>
  <si>
    <t>Другие вопросы в области социальной политики</t>
  </si>
  <si>
    <t>1101</t>
  </si>
  <si>
    <t>1204</t>
  </si>
  <si>
    <t>Другие вопросы в области средств массовой информации</t>
  </si>
  <si>
    <t>Защита населения и территории от чрезвычайных ситуаций природного и техногенного характера, гражданская оборона</t>
  </si>
  <si>
    <r>
      <t>Национальная</t>
    </r>
    <r>
      <rPr>
        <sz val="12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>экономика</t>
    </r>
  </si>
  <si>
    <r>
      <t>ВСЕГО РАСХОДОВ</t>
    </r>
    <r>
      <rPr>
        <sz val="9"/>
        <rFont val="Times New Roman"/>
        <family val="1"/>
        <charset val="204"/>
      </rPr>
      <t>:</t>
    </r>
  </si>
  <si>
    <t>0314</t>
  </si>
  <si>
    <t>Другие вопросы в области национальной безопасности и правоохранительной деятельности</t>
  </si>
  <si>
    <t>0703</t>
  </si>
  <si>
    <t xml:space="preserve">Функционирование высшего должностного лица субъекта Российской Федерации и муниципального образования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</si>
  <si>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</si>
  <si>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</si>
  <si>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финнсовых, налоговых и таможенных органов и органов финансового (финансово-бюджетного) надзора</t>
  </si>
  <si>
    <t>Дорожное хозяйство (дорожные фонды)</t>
  </si>
  <si>
    <t>Другие вопросы в области национальной экономики</t>
  </si>
  <si>
    <t>Другие вопросы в области жилищно-коммунального хозяйства</t>
  </si>
  <si>
    <t>Дополнительное образование детей</t>
  </si>
  <si>
    <t>Культура, кинематография</t>
  </si>
  <si>
    <t xml:space="preserve">Культура </t>
  </si>
  <si>
    <t>Другие вопросы в области культуры, кинематографии</t>
  </si>
  <si>
    <t>Обслуживание государственного внутреннего и муниципального долга</t>
  </si>
  <si>
    <t xml:space="preserve">Физическая культура </t>
  </si>
  <si>
    <t>0600</t>
  </si>
  <si>
    <t>Охрана окружающей среды</t>
  </si>
  <si>
    <t>Общегосударственные вопросы</t>
  </si>
  <si>
    <t>0105</t>
  </si>
  <si>
    <t>Функционирование судебной системы</t>
  </si>
  <si>
    <t>Прочие доходы от компенсации затрат государства</t>
  </si>
  <si>
    <t>1 13 02994 04 0000 130</t>
  </si>
  <si>
    <t>2 02 01000 00 0000 150</t>
  </si>
  <si>
    <t>2 02 02000 00 0000 150</t>
  </si>
  <si>
    <t>2 02 03000 00 0000 150</t>
  </si>
  <si>
    <t>1102</t>
  </si>
  <si>
    <t>Массовый спорт</t>
  </si>
  <si>
    <t>Иные межбюджетные трансферты</t>
  </si>
  <si>
    <t>2 02 40000 00 0000 150</t>
  </si>
  <si>
    <t>0111</t>
  </si>
  <si>
    <t>Резервные фонды</t>
  </si>
  <si>
    <t>ЗАДОЛЖЕННОСТЬ И ПЕРЕРАСЧЕТЫ ПО ОТМЕНЕННЫМ НАЛОГАМ, СБОРАМ И ИНЫМ ОБЯЗАТЕЛЬНЫМ ПЛАТЕЖАМ</t>
  </si>
  <si>
    <t>1 09 00000 00 0000 000</t>
  </si>
  <si>
    <t>2 02 15001 00 0000 150</t>
  </si>
  <si>
    <t>2 02 15002 00 0000 150</t>
  </si>
  <si>
    <t>2 02 19999 00 0000 150</t>
  </si>
  <si>
    <t>дотации  на частичную компенсацию расходов на оплату труда работников муниципальных учреждений</t>
  </si>
  <si>
    <t>2 04 04000 04 0000 150</t>
  </si>
  <si>
    <t>2 19 60010 04 0000 150</t>
  </si>
  <si>
    <t>0603</t>
  </si>
  <si>
    <t>Охрана объектов растительного и животного мира и среды их обитания</t>
  </si>
  <si>
    <t>1 17 01040 04 0000 180</t>
  </si>
  <si>
    <t>1301</t>
  </si>
  <si>
    <t>0605</t>
  </si>
  <si>
    <t>Другие вопросы а оласти охраны окружающей среды</t>
  </si>
  <si>
    <t>Налог, взимаемый в связи с применением упрощенной системы налогообложения</t>
  </si>
  <si>
    <t>1 05 01000 02 0000 110</t>
  </si>
  <si>
    <t>0310</t>
  </si>
  <si>
    <t>2 18 04000 04 0000 150</t>
  </si>
  <si>
    <t>Доходы бюджетов бюджетной системы РФ от возврата бюджета бюджетной системы РФ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</si>
  <si>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Безвозмездные поступления от негосударственных организаций в бюджеты городских округов</t>
  </si>
  <si>
    <t>Доходы от продажи квартир</t>
  </si>
  <si>
    <t>1 14 01000 00 0000 410</t>
  </si>
  <si>
    <t>Единый налог на вмененный доход для отдельных видов деятельности</t>
  </si>
  <si>
    <t>Прочие доходы от использования имущества и прав, находящихся в государственной и муниципальной собственности (соцнайм, коммерческий найм, НТО))</t>
  </si>
  <si>
    <t>0107</t>
  </si>
  <si>
    <t>Обеспечение проведения выборов и референдумов</t>
  </si>
  <si>
    <t>Руководитель финансового управления администрации города Енисейска                                                     Ю.В.Смирнов</t>
  </si>
  <si>
    <t>Плата по соглашениям об установлении сервитута в отношении земельных участков</t>
  </si>
  <si>
    <t>АДМИНИСТРАТИВНЫЕ ПЛАТЕЖИ И СБОРЫ</t>
  </si>
  <si>
    <t>Платежи, взимаемые органами местного самоуправления (организациями) городских округов за выполнение определенных функций</t>
  </si>
  <si>
    <t>1 15 02040 04 0000 140</t>
  </si>
  <si>
    <t>1 15 00000 00 0000 000</t>
  </si>
  <si>
    <t>ПРОЧИЕ НЕНАЛОГОВЫЕ ДОХОДЫ</t>
  </si>
  <si>
    <t>Невыясненные поступления, зачисляемые в бюджеты городских округов</t>
  </si>
  <si>
    <t>Инициативные платежи, зачисляемые в бюджеты городских округов</t>
  </si>
  <si>
    <t>Национальная безопасность и правоохранительная деятельность</t>
  </si>
  <si>
    <t>1 17 15020 04 0000 150</t>
  </si>
  <si>
    <t>Прочие безвозмездные поступления в бюджеты городских округов</t>
  </si>
  <si>
    <t>2 07 04000 04 0000 150</t>
  </si>
  <si>
    <t>Доходы от реализации иного имущества</t>
  </si>
  <si>
    <t>1 14 02000 00 0000 440</t>
  </si>
  <si>
    <r>
      <t>ОТЧЕТ ОБ ИСПОЛНЕНИИ БЮДЖЕТА ГОРОДА ЕНИСЕЙСКА</t>
    </r>
    <r>
      <rPr>
        <b/>
        <sz val="11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на 01.11.2024 года</t>
    </r>
  </si>
  <si>
    <t>Текущее исполнение городского бюджета на 01.11.2024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</si>
</sst>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24" x14ac:knownFonts="1">
    <font>
      <sz val="10"/>
      <name val="Arial Cyr"/>
      <charset val="204"/>
    </font>
    <font>
      <b/>
      <sz val="10"/>
      <color indexed="8"/>
      <name val="Times New Roman"/>
      <family val="1"/>
    </font>
    <font>
      <b/>
      <sz val="8"/>
      <name val="Times New Roman Cyr"/>
      <family val="1"/>
      <charset val="204"/>
    </font>
    <font>
      <sz val="7"/>
      <color indexed="8"/>
      <name val="Times New Roman"/>
      <family val="1"/>
    </font>
    <font>
      <sz val="10"/>
      <color indexed="8"/>
      <name val="Times New Roman"/>
      <family val="1"/>
    </font>
    <font>
      <sz val="9.5"/>
      <name val="Arial Cyr"/>
      <family val="2"/>
      <charset val="204"/>
    </font>
    <font>
      <sz val="14"/>
      <color indexed="8"/>
      <name val="Times New Roman"/>
      <family val="1"/>
      <charset val="204"/>
    </font>
    <font>
      <sz val="9"/>
      <name val="Arial Cyr"/>
      <charset val="204"/>
    </font>
    <font>
      <sz val="8"/>
      <name val="Arial Cyr"/>
      <charset val="204"/>
    </font>
    <font>
      <sz val="12"/>
      <name val="Arial Cyr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name val="Arial Cyr"/>
      <charset val="204"/>
    </font>
    <font>
      <sz val="10"/>
      <name val="Times New Roman"/>
      <family val="1"/>
      <charset val="204"/>
    </font>
    <font>
      <sz val="7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9"/>
      <name val="Times New Roman"/>
      <family val="1"/>
      <charset val="204"/>
    </font>
    <font>
      <sz val="12"/>
      <name val="Times New Roman"/>
      <family val="1"/>
      <charset val="204"/>
    </font>
    <font>
      <b/>
      <sz val="7"/>
      <color indexed="8"/>
      <name val="Times New Roman"/>
      <family val="1"/>
      <charset val="204"/>
    </font>
    <font>
      <sz val="10"/>
      <name val="Helv"/>
      <charset val="204"/>
    </font>
    <font>
      <b/>
      <sz val="11"/>
      <name val="Times New Roman"/>
      <family val="1"/>
      <charset val="204"/>
    </font>
    <font>
      <b/>
      <shadow/>
      <sz val="24"/>
      <color rgb="FF002060"/>
      <name val="Georgia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8" fillId="0" borderId="0"/>
    <xf numFmtId="0" fontId="21" fillId="0" borderId="0"/>
  </cellStyleXfs>
  <cellXfs count="83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Fill="1"/>
    <xf numFmtId="0" fontId="5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left"/>
    </xf>
    <xf numFmtId="49" fontId="5" fillId="0" borderId="0" xfId="0" applyNumberFormat="1" applyFont="1" applyBorder="1"/>
    <xf numFmtId="0" fontId="8" fillId="0" borderId="0" xfId="0" applyFont="1" applyBorder="1" applyAlignment="1">
      <alignment horizontal="left" wrapText="1"/>
    </xf>
    <xf numFmtId="0" fontId="5" fillId="0" borderId="0" xfId="0" applyFont="1" applyBorder="1"/>
    <xf numFmtId="49" fontId="9" fillId="0" borderId="0" xfId="0" applyNumberFormat="1" applyFont="1" applyBorder="1"/>
    <xf numFmtId="0" fontId="9" fillId="0" borderId="0" xfId="0" applyFont="1" applyAlignment="1">
      <alignment horizontal="center"/>
    </xf>
    <xf numFmtId="0" fontId="9" fillId="0" borderId="0" xfId="0" applyFont="1" applyBorder="1"/>
    <xf numFmtId="0" fontId="5" fillId="0" borderId="0" xfId="0" applyFont="1" applyFill="1" applyBorder="1"/>
    <xf numFmtId="0" fontId="9" fillId="0" borderId="0" xfId="0" applyFont="1" applyFill="1"/>
    <xf numFmtId="0" fontId="9" fillId="0" borderId="0" xfId="0" applyFont="1" applyBorder="1" applyAlignment="1"/>
    <xf numFmtId="0" fontId="3" fillId="0" borderId="1" xfId="0" applyFont="1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3" fontId="3" fillId="0" borderId="2" xfId="0" applyNumberFormat="1" applyFont="1" applyBorder="1" applyAlignment="1">
      <alignment horizontal="left" vertical="top" wrapText="1"/>
    </xf>
    <xf numFmtId="0" fontId="10" fillId="0" borderId="2" xfId="0" applyFont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15" fillId="0" borderId="2" xfId="0" applyFont="1" applyBorder="1" applyAlignment="1">
      <alignment vertical="top" wrapText="1"/>
    </xf>
    <xf numFmtId="0" fontId="11" fillId="0" borderId="2" xfId="0" applyFont="1" applyBorder="1" applyAlignment="1">
      <alignment vertical="top" wrapText="1"/>
    </xf>
    <xf numFmtId="0" fontId="14" fillId="0" borderId="2" xfId="1" applyFont="1" applyBorder="1" applyAlignment="1">
      <alignment horizontal="justify"/>
    </xf>
    <xf numFmtId="0" fontId="3" fillId="0" borderId="2" xfId="0" applyFont="1" applyFill="1" applyBorder="1" applyAlignment="1">
      <alignment vertical="top" wrapText="1"/>
    </xf>
    <xf numFmtId="0" fontId="13" fillId="0" borderId="2" xfId="0" applyFont="1" applyBorder="1"/>
    <xf numFmtId="0" fontId="12" fillId="0" borderId="2" xfId="0" applyFont="1" applyBorder="1" applyAlignment="1">
      <alignment horizontal="left" vertical="top" wrapText="1"/>
    </xf>
    <xf numFmtId="0" fontId="3" fillId="0" borderId="3" xfId="0" applyFont="1" applyBorder="1" applyAlignment="1">
      <alignment vertical="top" wrapText="1"/>
    </xf>
    <xf numFmtId="0" fontId="6" fillId="0" borderId="4" xfId="0" applyFont="1" applyBorder="1" applyAlignment="1">
      <alignment vertical="top" wrapText="1"/>
    </xf>
    <xf numFmtId="0" fontId="14" fillId="0" borderId="3" xfId="0" applyFont="1" applyBorder="1" applyAlignment="1">
      <alignment horizontal="left" wrapText="1"/>
    </xf>
    <xf numFmtId="0" fontId="15" fillId="0" borderId="3" xfId="0" applyFont="1" applyBorder="1" applyAlignment="1">
      <alignment vertical="top" wrapText="1"/>
    </xf>
    <xf numFmtId="0" fontId="16" fillId="0" borderId="3" xfId="0" applyFont="1" applyBorder="1" applyAlignment="1">
      <alignment horizontal="center" vertical="top" wrapText="1"/>
    </xf>
    <xf numFmtId="164" fontId="16" fillId="0" borderId="3" xfId="0" applyNumberFormat="1" applyFont="1" applyBorder="1"/>
    <xf numFmtId="49" fontId="16" fillId="0" borderId="2" xfId="0" applyNumberFormat="1" applyFont="1" applyBorder="1" applyAlignment="1">
      <alignment horizontal="justify" vertical="top" wrapText="1"/>
    </xf>
    <xf numFmtId="0" fontId="17" fillId="0" borderId="2" xfId="0" applyFont="1" applyBorder="1" applyAlignment="1">
      <alignment horizontal="justify" vertical="top" wrapText="1"/>
    </xf>
    <xf numFmtId="164" fontId="16" fillId="0" borderId="2" xfId="0" applyNumberFormat="1" applyFont="1" applyBorder="1"/>
    <xf numFmtId="164" fontId="16" fillId="0" borderId="2" xfId="0" applyNumberFormat="1" applyFont="1" applyFill="1" applyBorder="1"/>
    <xf numFmtId="49" fontId="18" fillId="0" borderId="2" xfId="0" applyNumberFormat="1" applyFont="1" applyBorder="1" applyAlignment="1">
      <alignment horizontal="justify" vertical="top" wrapText="1"/>
    </xf>
    <xf numFmtId="0" fontId="14" fillId="0" borderId="2" xfId="0" applyFont="1" applyBorder="1" applyAlignment="1">
      <alignment horizontal="justify" vertical="top" wrapText="1"/>
    </xf>
    <xf numFmtId="0" fontId="17" fillId="0" borderId="2" xfId="0" applyFont="1" applyBorder="1" applyAlignment="1">
      <alignment horizontal="left" vertical="top" wrapText="1"/>
    </xf>
    <xf numFmtId="164" fontId="14" fillId="0" borderId="2" xfId="0" applyNumberFormat="1" applyFont="1" applyBorder="1"/>
    <xf numFmtId="164" fontId="16" fillId="0" borderId="2" xfId="0" applyNumberFormat="1" applyFont="1" applyBorder="1" applyAlignment="1">
      <alignment horizontal="right"/>
    </xf>
    <xf numFmtId="164" fontId="16" fillId="2" borderId="2" xfId="0" applyNumberFormat="1" applyFont="1" applyFill="1" applyBorder="1"/>
    <xf numFmtId="164" fontId="14" fillId="2" borderId="2" xfId="0" applyNumberFormat="1" applyFont="1" applyFill="1" applyBorder="1"/>
    <xf numFmtId="164" fontId="14" fillId="0" borderId="2" xfId="0" applyNumberFormat="1" applyFont="1" applyFill="1" applyBorder="1"/>
    <xf numFmtId="49" fontId="16" fillId="0" borderId="5" xfId="0" applyNumberFormat="1" applyFont="1" applyBorder="1" applyAlignment="1">
      <alignment horizontal="justify" vertical="top" wrapText="1"/>
    </xf>
    <xf numFmtId="0" fontId="17" fillId="0" borderId="5" xfId="0" applyFont="1" applyBorder="1" applyAlignment="1">
      <alignment horizontal="left" vertical="top" wrapText="1"/>
    </xf>
    <xf numFmtId="164" fontId="16" fillId="0" borderId="5" xfId="0" applyNumberFormat="1" applyFont="1" applyFill="1" applyBorder="1"/>
    <xf numFmtId="49" fontId="17" fillId="0" borderId="3" xfId="0" applyNumberFormat="1" applyFont="1" applyBorder="1" applyAlignment="1">
      <alignment horizontal="justify" vertical="top" wrapText="1"/>
    </xf>
    <xf numFmtId="164" fontId="14" fillId="0" borderId="3" xfId="0" applyNumberFormat="1" applyFont="1" applyFill="1" applyBorder="1"/>
    <xf numFmtId="49" fontId="14" fillId="0" borderId="2" xfId="0" applyNumberFormat="1" applyFont="1" applyBorder="1" applyAlignment="1">
      <alignment horizontal="justify" vertical="top" wrapText="1"/>
    </xf>
    <xf numFmtId="0" fontId="14" fillId="0" borderId="2" xfId="0" applyFont="1" applyBorder="1" applyAlignment="1">
      <alignment horizontal="left" vertical="top" wrapText="1"/>
    </xf>
    <xf numFmtId="49" fontId="14" fillId="0" borderId="5" xfId="0" applyNumberFormat="1" applyFont="1" applyBorder="1" applyAlignment="1">
      <alignment horizontal="justify" vertical="top" wrapText="1"/>
    </xf>
    <xf numFmtId="0" fontId="14" fillId="0" borderId="5" xfId="0" applyFont="1" applyBorder="1" applyAlignment="1">
      <alignment horizontal="left" vertical="top" wrapText="1"/>
    </xf>
    <xf numFmtId="164" fontId="14" fillId="0" borderId="5" xfId="0" applyNumberFormat="1" applyFont="1" applyBorder="1"/>
    <xf numFmtId="164" fontId="14" fillId="0" borderId="5" xfId="0" applyNumberFormat="1" applyFont="1" applyFill="1" applyBorder="1"/>
    <xf numFmtId="164" fontId="16" fillId="0" borderId="4" xfId="0" applyNumberFormat="1" applyFont="1" applyBorder="1"/>
    <xf numFmtId="49" fontId="14" fillId="0" borderId="6" xfId="0" applyNumberFormat="1" applyFont="1" applyBorder="1" applyAlignment="1" applyProtection="1">
      <alignment horizontal="left" vertical="top" wrapText="1"/>
    </xf>
    <xf numFmtId="0" fontId="20" fillId="0" borderId="2" xfId="0" applyFont="1" applyBorder="1" applyAlignment="1">
      <alignment vertical="top" wrapText="1"/>
    </xf>
    <xf numFmtId="49" fontId="17" fillId="0" borderId="1" xfId="0" applyNumberFormat="1" applyFont="1" applyBorder="1" applyAlignment="1">
      <alignment horizontal="justify" vertical="top" wrapText="1"/>
    </xf>
    <xf numFmtId="0" fontId="14" fillId="0" borderId="2" xfId="1" applyNumberFormat="1" applyFont="1" applyFill="1" applyBorder="1" applyAlignment="1">
      <alignment horizontal="left" vertical="top" wrapText="1"/>
    </xf>
    <xf numFmtId="0" fontId="14" fillId="0" borderId="2" xfId="1" applyFont="1" applyBorder="1" applyAlignment="1">
      <alignment horizontal="justify" vertical="top"/>
    </xf>
    <xf numFmtId="0" fontId="14" fillId="0" borderId="2" xfId="2" applyNumberFormat="1" applyFont="1" applyFill="1" applyBorder="1" applyAlignment="1">
      <alignment horizontal="left" vertical="top" wrapText="1"/>
    </xf>
    <xf numFmtId="164" fontId="14" fillId="3" borderId="3" xfId="0" applyNumberFormat="1" applyFont="1" applyFill="1" applyBorder="1"/>
    <xf numFmtId="165" fontId="14" fillId="0" borderId="0" xfId="0" applyNumberFormat="1" applyFont="1"/>
    <xf numFmtId="0" fontId="0" fillId="0" borderId="0" xfId="0" applyAlignment="1">
      <alignment horizontal="center"/>
    </xf>
    <xf numFmtId="0" fontId="16" fillId="0" borderId="0" xfId="0" applyFont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49" fontId="18" fillId="0" borderId="11" xfId="0" applyNumberFormat="1" applyFont="1" applyBorder="1" applyAlignment="1">
      <alignment horizontal="justify" wrapText="1"/>
    </xf>
    <xf numFmtId="0" fontId="18" fillId="0" borderId="11" xfId="0" applyFont="1" applyBorder="1" applyAlignment="1"/>
    <xf numFmtId="0" fontId="23" fillId="0" borderId="0" xfId="0" applyFont="1" applyAlignment="1">
      <alignment horizontal="center" vertical="center" wrapText="1" readingOrder="1"/>
    </xf>
    <xf numFmtId="0" fontId="0" fillId="0" borderId="0" xfId="0" applyAlignment="1">
      <alignment wrapText="1" readingOrder="1"/>
    </xf>
    <xf numFmtId="0" fontId="0" fillId="0" borderId="0" xfId="0" applyAlignment="1"/>
  </cellXfs>
  <cellStyles count="3">
    <cellStyle name="Обычный" xfId="0" builtinId="0"/>
    <cellStyle name="Обычный_Лист1" xfId="1"/>
    <cellStyle name="Обычный_Лист1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14</xdr:col>
      <xdr:colOff>561568</xdr:colOff>
      <xdr:row>38</xdr:row>
      <xdr:rowOff>43125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809625"/>
          <a:ext cx="8486368" cy="52247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7"/>
  <sheetViews>
    <sheetView tabSelected="1" view="pageBreakPreview" topLeftCell="A41" zoomScaleNormal="75" workbookViewId="0">
      <selection activeCell="F55" sqref="F4:F55"/>
    </sheetView>
  </sheetViews>
  <sheetFormatPr defaultRowHeight="12.75" x14ac:dyDescent="0.2"/>
  <cols>
    <col min="1" max="1" width="13.7109375" customWidth="1"/>
    <col min="2" max="2" width="15.7109375" customWidth="1"/>
    <col min="3" max="3" width="64.28515625" customWidth="1"/>
    <col min="4" max="4" width="13.5703125" customWidth="1"/>
    <col min="5" max="5" width="14.5703125" style="2" customWidth="1"/>
    <col min="6" max="6" width="10.28515625" bestFit="1" customWidth="1"/>
    <col min="8" max="8" width="24.7109375" style="2" customWidth="1"/>
  </cols>
  <sheetData>
    <row r="1" spans="1:6" ht="1.5" customHeight="1" x14ac:dyDescent="0.2"/>
    <row r="2" spans="1:6" x14ac:dyDescent="0.2">
      <c r="B2" s="68" t="s">
        <v>194</v>
      </c>
      <c r="C2" s="69"/>
      <c r="D2" s="69"/>
      <c r="E2" s="69"/>
    </row>
    <row r="3" spans="1:6" ht="21.75" customHeight="1" thickBot="1" x14ac:dyDescent="0.25">
      <c r="B3" s="69"/>
      <c r="C3" s="69"/>
      <c r="D3" s="69"/>
      <c r="E3" s="69"/>
    </row>
    <row r="4" spans="1:6" ht="12.75" customHeight="1" x14ac:dyDescent="0.2">
      <c r="A4" s="1"/>
      <c r="B4" s="70" t="s">
        <v>0</v>
      </c>
      <c r="C4" s="71"/>
      <c r="D4" s="74" t="s">
        <v>1</v>
      </c>
      <c r="E4" s="76" t="s">
        <v>2</v>
      </c>
    </row>
    <row r="5" spans="1:6" ht="13.5" thickBot="1" x14ac:dyDescent="0.25">
      <c r="A5" s="1"/>
      <c r="B5" s="72"/>
      <c r="C5" s="73"/>
      <c r="D5" s="75"/>
      <c r="E5" s="77"/>
    </row>
    <row r="6" spans="1:6" ht="19.5" customHeight="1" x14ac:dyDescent="0.2">
      <c r="B6" s="29"/>
      <c r="C6" s="33" t="s">
        <v>4</v>
      </c>
      <c r="D6" s="34">
        <f>SUM(D7+D42)</f>
        <v>1574940.0000000002</v>
      </c>
      <c r="E6" s="34">
        <f>SUM(E7+E42)</f>
        <v>1219650.8</v>
      </c>
      <c r="F6" s="66"/>
    </row>
    <row r="7" spans="1:6" ht="15.75" x14ac:dyDescent="0.2">
      <c r="B7" s="18" t="s">
        <v>3</v>
      </c>
      <c r="C7" s="41" t="s">
        <v>48</v>
      </c>
      <c r="D7" s="37">
        <f>SUM(D8+D12+D16+D19+D22+D27+D31+D38+D28+D11+D21+D36+D39)</f>
        <v>273491.20000000001</v>
      </c>
      <c r="E7" s="37">
        <f>SUM(E8+E12+E16+E19+E22+E27+E31+E38+E28+E11+E21+E36+E39)</f>
        <v>229888.30000000002</v>
      </c>
      <c r="F7" s="66"/>
    </row>
    <row r="8" spans="1:6" x14ac:dyDescent="0.2">
      <c r="B8" s="18" t="s">
        <v>39</v>
      </c>
      <c r="C8" s="20" t="s">
        <v>74</v>
      </c>
      <c r="D8" s="38">
        <f>SUM(D9+D10)</f>
        <v>181011.6</v>
      </c>
      <c r="E8" s="38">
        <f>SUM(E9+E10)</f>
        <v>146080.6</v>
      </c>
      <c r="F8" s="66"/>
    </row>
    <row r="9" spans="1:6" x14ac:dyDescent="0.2">
      <c r="B9" s="18" t="s">
        <v>5</v>
      </c>
      <c r="C9" s="21" t="s">
        <v>6</v>
      </c>
      <c r="D9" s="46">
        <v>1500</v>
      </c>
      <c r="E9" s="46">
        <v>695.2</v>
      </c>
      <c r="F9" s="66"/>
    </row>
    <row r="10" spans="1:6" x14ac:dyDescent="0.2">
      <c r="B10" s="60" t="s">
        <v>7</v>
      </c>
      <c r="C10" s="20" t="s">
        <v>8</v>
      </c>
      <c r="D10" s="38">
        <v>179511.6</v>
      </c>
      <c r="E10" s="38">
        <v>145385.4</v>
      </c>
      <c r="F10" s="66"/>
    </row>
    <row r="11" spans="1:6" ht="25.5" x14ac:dyDescent="0.2">
      <c r="B11" s="18" t="s">
        <v>82</v>
      </c>
      <c r="C11" s="20" t="s">
        <v>80</v>
      </c>
      <c r="D11" s="38">
        <v>1985.3</v>
      </c>
      <c r="E11" s="38">
        <v>1748</v>
      </c>
      <c r="F11" s="66"/>
    </row>
    <row r="12" spans="1:6" x14ac:dyDescent="0.2">
      <c r="B12" s="19" t="s">
        <v>81</v>
      </c>
      <c r="C12" s="22" t="s">
        <v>36</v>
      </c>
      <c r="D12" s="38">
        <f>SUM(D15+D14+D13)</f>
        <v>46080.5</v>
      </c>
      <c r="E12" s="38">
        <f>SUM(E15+E14+E13)</f>
        <v>38985.599999999999</v>
      </c>
      <c r="F12" s="66"/>
    </row>
    <row r="13" spans="1:6" ht="19.5" customHeight="1" x14ac:dyDescent="0.2">
      <c r="B13" s="18" t="s">
        <v>44</v>
      </c>
      <c r="C13" s="21" t="s">
        <v>175</v>
      </c>
      <c r="D13" s="46">
        <v>0</v>
      </c>
      <c r="E13" s="46">
        <v>15.8</v>
      </c>
      <c r="F13" s="66"/>
    </row>
    <row r="14" spans="1:6" ht="25.5" x14ac:dyDescent="0.2">
      <c r="B14" s="18" t="s">
        <v>168</v>
      </c>
      <c r="C14" s="21" t="s">
        <v>167</v>
      </c>
      <c r="D14" s="46">
        <v>40848.5</v>
      </c>
      <c r="E14" s="46">
        <v>33057.1</v>
      </c>
      <c r="F14" s="66"/>
    </row>
    <row r="15" spans="1:6" ht="25.5" x14ac:dyDescent="0.2">
      <c r="B15" s="18" t="s">
        <v>83</v>
      </c>
      <c r="C15" s="21" t="s">
        <v>84</v>
      </c>
      <c r="D15" s="46">
        <v>5232</v>
      </c>
      <c r="E15" s="46">
        <v>5912.7</v>
      </c>
      <c r="F15" s="66"/>
    </row>
    <row r="16" spans="1:6" x14ac:dyDescent="0.2">
      <c r="B16" s="18" t="s">
        <v>9</v>
      </c>
      <c r="C16" s="22" t="s">
        <v>10</v>
      </c>
      <c r="D16" s="38">
        <f>SUM(D17+D18)</f>
        <v>9403</v>
      </c>
      <c r="E16" s="38">
        <f>SUM(E17+E18)</f>
        <v>7297.1</v>
      </c>
      <c r="F16" s="66"/>
    </row>
    <row r="17" spans="1:6" x14ac:dyDescent="0.2">
      <c r="B17" s="18" t="s">
        <v>45</v>
      </c>
      <c r="C17" s="21" t="s">
        <v>11</v>
      </c>
      <c r="D17" s="46">
        <v>3151</v>
      </c>
      <c r="E17" s="46">
        <v>1935.8</v>
      </c>
      <c r="F17" s="66"/>
    </row>
    <row r="18" spans="1:6" x14ac:dyDescent="0.2">
      <c r="B18" s="18" t="s">
        <v>43</v>
      </c>
      <c r="C18" s="21" t="s">
        <v>35</v>
      </c>
      <c r="D18" s="46">
        <v>6252</v>
      </c>
      <c r="E18" s="46">
        <v>5361.3</v>
      </c>
      <c r="F18" s="66"/>
    </row>
    <row r="19" spans="1:6" x14ac:dyDescent="0.2">
      <c r="B19" s="18" t="s">
        <v>12</v>
      </c>
      <c r="C19" s="22" t="s">
        <v>13</v>
      </c>
      <c r="D19" s="38">
        <f>SUM(D20:D20)</f>
        <v>9000</v>
      </c>
      <c r="E19" s="38">
        <f>SUM(E20:E20)</f>
        <v>9208.9</v>
      </c>
      <c r="F19" s="66"/>
    </row>
    <row r="20" spans="1:6" ht="25.5" x14ac:dyDescent="0.2">
      <c r="B20" s="23" t="s">
        <v>61</v>
      </c>
      <c r="C20" s="24" t="s">
        <v>60</v>
      </c>
      <c r="D20" s="46">
        <v>9000</v>
      </c>
      <c r="E20" s="46">
        <v>9208.9</v>
      </c>
      <c r="F20" s="66"/>
    </row>
    <row r="21" spans="1:6" ht="25.5" x14ac:dyDescent="0.2">
      <c r="B21" s="23" t="s">
        <v>154</v>
      </c>
      <c r="C21" s="20" t="s">
        <v>153</v>
      </c>
      <c r="D21" s="38">
        <v>0</v>
      </c>
      <c r="E21" s="38">
        <v>0</v>
      </c>
      <c r="F21" s="66"/>
    </row>
    <row r="22" spans="1:6" ht="25.5" x14ac:dyDescent="0.2">
      <c r="B22" s="18" t="s">
        <v>14</v>
      </c>
      <c r="C22" s="22" t="s">
        <v>15</v>
      </c>
      <c r="D22" s="38">
        <f>SUM(D23+D26+D24+D25)</f>
        <v>13945.400000000001</v>
      </c>
      <c r="E22" s="38">
        <f>SUM(E23+E26+E24+E25)</f>
        <v>15569.8</v>
      </c>
      <c r="F22" s="66"/>
    </row>
    <row r="23" spans="1:6" x14ac:dyDescent="0.2">
      <c r="B23" s="18" t="s">
        <v>56</v>
      </c>
      <c r="C23" s="25" t="s">
        <v>86</v>
      </c>
      <c r="D23" s="46">
        <v>7045</v>
      </c>
      <c r="E23" s="46">
        <v>9917.1</v>
      </c>
      <c r="F23" s="66"/>
    </row>
    <row r="24" spans="1:6" ht="25.5" x14ac:dyDescent="0.2">
      <c r="B24" s="18" t="s">
        <v>56</v>
      </c>
      <c r="C24" s="25" t="s">
        <v>85</v>
      </c>
      <c r="D24" s="46">
        <v>2765.3</v>
      </c>
      <c r="E24" s="46">
        <v>2565.3000000000002</v>
      </c>
      <c r="F24" s="66"/>
    </row>
    <row r="25" spans="1:6" ht="25.5" x14ac:dyDescent="0.2">
      <c r="B25" s="18" t="s">
        <v>56</v>
      </c>
      <c r="C25" s="25" t="s">
        <v>180</v>
      </c>
      <c r="D25" s="46">
        <v>0</v>
      </c>
      <c r="E25" s="46">
        <v>0</v>
      </c>
      <c r="F25" s="66"/>
    </row>
    <row r="26" spans="1:6" ht="38.25" x14ac:dyDescent="0.2">
      <c r="B26" s="18" t="s">
        <v>57</v>
      </c>
      <c r="C26" s="25" t="s">
        <v>176</v>
      </c>
      <c r="D26" s="46">
        <v>4135.1000000000004</v>
      </c>
      <c r="E26" s="46">
        <v>3087.4</v>
      </c>
      <c r="F26" s="66"/>
    </row>
    <row r="27" spans="1:6" x14ac:dyDescent="0.2">
      <c r="A27" s="2"/>
      <c r="B27" s="26" t="s">
        <v>40</v>
      </c>
      <c r="C27" s="22" t="s">
        <v>59</v>
      </c>
      <c r="D27" s="38">
        <v>621.1</v>
      </c>
      <c r="E27" s="38">
        <v>578.9</v>
      </c>
      <c r="F27" s="66"/>
    </row>
    <row r="28" spans="1:6" ht="25.5" x14ac:dyDescent="0.2">
      <c r="B28" s="18" t="s">
        <v>58</v>
      </c>
      <c r="C28" s="20" t="s">
        <v>77</v>
      </c>
      <c r="D28" s="38">
        <f>SUM(D29:D30)</f>
        <v>377.9</v>
      </c>
      <c r="E28" s="38">
        <f>SUM(E29:E30)</f>
        <v>198.7</v>
      </c>
      <c r="F28" s="66"/>
    </row>
    <row r="29" spans="1:6" ht="25.5" hidden="1" x14ac:dyDescent="0.2">
      <c r="B29" s="18" t="s">
        <v>75</v>
      </c>
      <c r="C29" s="21" t="s">
        <v>76</v>
      </c>
      <c r="D29" s="42">
        <v>0</v>
      </c>
      <c r="E29" s="46">
        <v>0</v>
      </c>
      <c r="F29" s="66"/>
    </row>
    <row r="30" spans="1:6" x14ac:dyDescent="0.2">
      <c r="B30" s="18" t="s">
        <v>143</v>
      </c>
      <c r="C30" s="21" t="s">
        <v>142</v>
      </c>
      <c r="D30" s="42">
        <v>377.9</v>
      </c>
      <c r="E30" s="46">
        <v>198.7</v>
      </c>
      <c r="F30" s="66"/>
    </row>
    <row r="31" spans="1:6" ht="25.5" x14ac:dyDescent="0.2">
      <c r="B31" s="18" t="s">
        <v>46</v>
      </c>
      <c r="C31" s="20" t="s">
        <v>73</v>
      </c>
      <c r="D31" s="37">
        <f>SUM(D32:D35)</f>
        <v>8211.6</v>
      </c>
      <c r="E31" s="37">
        <f>SUM(E32:E35)</f>
        <v>8332.2000000000007</v>
      </c>
      <c r="F31" s="66"/>
    </row>
    <row r="32" spans="1:6" x14ac:dyDescent="0.2">
      <c r="B32" s="23" t="s">
        <v>174</v>
      </c>
      <c r="C32" s="24" t="s">
        <v>173</v>
      </c>
      <c r="D32" s="42">
        <v>322</v>
      </c>
      <c r="E32" s="42">
        <v>322</v>
      </c>
      <c r="F32" s="66"/>
    </row>
    <row r="33" spans="1:6" x14ac:dyDescent="0.2">
      <c r="B33" s="18" t="s">
        <v>64</v>
      </c>
      <c r="C33" s="24" t="s">
        <v>62</v>
      </c>
      <c r="D33" s="42">
        <v>5553.8</v>
      </c>
      <c r="E33" s="46">
        <v>5018.6000000000004</v>
      </c>
      <c r="F33" s="66"/>
    </row>
    <row r="34" spans="1:6" x14ac:dyDescent="0.2">
      <c r="B34" s="18" t="s">
        <v>193</v>
      </c>
      <c r="C34" s="24" t="s">
        <v>192</v>
      </c>
      <c r="D34" s="42">
        <v>412</v>
      </c>
      <c r="E34" s="46">
        <v>412</v>
      </c>
      <c r="F34" s="66"/>
    </row>
    <row r="35" spans="1:6" x14ac:dyDescent="0.2">
      <c r="B35" s="18" t="s">
        <v>65</v>
      </c>
      <c r="C35" s="24" t="s">
        <v>63</v>
      </c>
      <c r="D35" s="42">
        <v>1923.8</v>
      </c>
      <c r="E35" s="46">
        <v>2579.6</v>
      </c>
      <c r="F35" s="66"/>
    </row>
    <row r="36" spans="1:6" x14ac:dyDescent="0.2">
      <c r="B36" s="18" t="s">
        <v>184</v>
      </c>
      <c r="C36" s="20" t="s">
        <v>181</v>
      </c>
      <c r="D36" s="38">
        <f>SUM(D37)</f>
        <v>0</v>
      </c>
      <c r="E36" s="38">
        <f>SUM(E37)</f>
        <v>4.4000000000000004</v>
      </c>
      <c r="F36" s="66"/>
    </row>
    <row r="37" spans="1:6" ht="25.5" x14ac:dyDescent="0.2">
      <c r="B37" s="18" t="s">
        <v>183</v>
      </c>
      <c r="C37" s="24" t="s">
        <v>182</v>
      </c>
      <c r="D37" s="42">
        <v>0</v>
      </c>
      <c r="E37" s="46">
        <v>4.4000000000000004</v>
      </c>
      <c r="F37" s="66"/>
    </row>
    <row r="38" spans="1:6" x14ac:dyDescent="0.2">
      <c r="A38" s="2"/>
      <c r="B38" s="18" t="s">
        <v>41</v>
      </c>
      <c r="C38" s="22" t="s">
        <v>42</v>
      </c>
      <c r="D38" s="37">
        <v>2399.6999999999998</v>
      </c>
      <c r="E38" s="38">
        <v>1204.0999999999999</v>
      </c>
      <c r="F38" s="66"/>
    </row>
    <row r="39" spans="1:6" x14ac:dyDescent="0.2">
      <c r="A39" s="2"/>
      <c r="B39" s="18"/>
      <c r="C39" s="22" t="s">
        <v>185</v>
      </c>
      <c r="D39" s="37">
        <f>SUM(D40:D41)</f>
        <v>455.1</v>
      </c>
      <c r="E39" s="37">
        <f>SUM(E40:E41)</f>
        <v>680</v>
      </c>
      <c r="F39" s="66"/>
    </row>
    <row r="40" spans="1:6" ht="16.5" customHeight="1" x14ac:dyDescent="0.2">
      <c r="A40" s="2"/>
      <c r="B40" s="18" t="s">
        <v>163</v>
      </c>
      <c r="C40" s="24" t="s">
        <v>186</v>
      </c>
      <c r="D40" s="42">
        <v>0</v>
      </c>
      <c r="E40" s="46">
        <v>0</v>
      </c>
      <c r="F40" s="66"/>
    </row>
    <row r="41" spans="1:6" ht="16.5" customHeight="1" x14ac:dyDescent="0.2">
      <c r="A41" s="2"/>
      <c r="B41" s="18" t="s">
        <v>189</v>
      </c>
      <c r="C41" s="24" t="s">
        <v>187</v>
      </c>
      <c r="D41" s="42">
        <v>455.1</v>
      </c>
      <c r="E41" s="46">
        <v>680</v>
      </c>
      <c r="F41" s="66"/>
    </row>
    <row r="42" spans="1:6" ht="15.75" x14ac:dyDescent="0.25">
      <c r="B42" s="18"/>
      <c r="C42" s="27" t="s">
        <v>37</v>
      </c>
      <c r="D42" s="37">
        <f>SUM(D43+D53+D54+D51+D52)</f>
        <v>1301448.8000000003</v>
      </c>
      <c r="E42" s="37">
        <f>SUM(E43+E53+E54+E51+E52)</f>
        <v>989762.50000000012</v>
      </c>
      <c r="F42" s="66"/>
    </row>
    <row r="43" spans="1:6" ht="15.75" x14ac:dyDescent="0.2">
      <c r="B43" s="18" t="s">
        <v>16</v>
      </c>
      <c r="C43" s="28" t="s">
        <v>55</v>
      </c>
      <c r="D43" s="37">
        <f>SUM(D44+D48+D49+D50)</f>
        <v>1300676.7000000002</v>
      </c>
      <c r="E43" s="37">
        <f>SUM(E44+E48+E49+E50)</f>
        <v>988990.4</v>
      </c>
      <c r="F43" s="66"/>
    </row>
    <row r="44" spans="1:6" x14ac:dyDescent="0.2">
      <c r="B44" s="18" t="s">
        <v>144</v>
      </c>
      <c r="C44" s="21" t="s">
        <v>17</v>
      </c>
      <c r="D44" s="42">
        <f>D45+D46+D47</f>
        <v>516463.00000000006</v>
      </c>
      <c r="E44" s="42">
        <f>E45+E46+E47</f>
        <v>393792.4</v>
      </c>
      <c r="F44" s="66"/>
    </row>
    <row r="45" spans="1:6" x14ac:dyDescent="0.2">
      <c r="B45" s="18" t="s">
        <v>155</v>
      </c>
      <c r="C45" s="21" t="s">
        <v>47</v>
      </c>
      <c r="D45" s="42">
        <v>289873.40000000002</v>
      </c>
      <c r="E45" s="46">
        <v>262112.6</v>
      </c>
      <c r="F45" s="66"/>
    </row>
    <row r="46" spans="1:6" x14ac:dyDescent="0.2">
      <c r="B46" s="18" t="s">
        <v>156</v>
      </c>
      <c r="C46" s="21" t="s">
        <v>53</v>
      </c>
      <c r="D46" s="42">
        <v>103463.4</v>
      </c>
      <c r="E46" s="46">
        <v>31246.3</v>
      </c>
      <c r="F46" s="66"/>
    </row>
    <row r="47" spans="1:6" ht="25.5" x14ac:dyDescent="0.2">
      <c r="B47" s="18" t="s">
        <v>157</v>
      </c>
      <c r="C47" s="62" t="s">
        <v>158</v>
      </c>
      <c r="D47" s="42">
        <v>123126.2</v>
      </c>
      <c r="E47" s="46">
        <v>100433.5</v>
      </c>
      <c r="F47" s="66"/>
    </row>
    <row r="48" spans="1:6" ht="25.5" x14ac:dyDescent="0.2">
      <c r="B48" s="18" t="s">
        <v>145</v>
      </c>
      <c r="C48" s="25" t="s">
        <v>49</v>
      </c>
      <c r="D48" s="45">
        <v>289689.90000000002</v>
      </c>
      <c r="E48" s="46">
        <v>239374.6</v>
      </c>
      <c r="F48" s="66"/>
    </row>
    <row r="49" spans="2:6" ht="25.5" x14ac:dyDescent="0.2">
      <c r="B49" s="18" t="s">
        <v>146</v>
      </c>
      <c r="C49" s="25" t="s">
        <v>50</v>
      </c>
      <c r="D49" s="45">
        <v>445080.8</v>
      </c>
      <c r="E49" s="46">
        <v>329001.59999999998</v>
      </c>
      <c r="F49" s="66"/>
    </row>
    <row r="50" spans="2:6" x14ac:dyDescent="0.2">
      <c r="B50" s="18" t="s">
        <v>150</v>
      </c>
      <c r="C50" s="63" t="s">
        <v>149</v>
      </c>
      <c r="D50" s="45">
        <v>49443</v>
      </c>
      <c r="E50" s="46">
        <v>26821.8</v>
      </c>
      <c r="F50" s="66"/>
    </row>
    <row r="51" spans="2:6" ht="33.75" customHeight="1" x14ac:dyDescent="0.2">
      <c r="B51" s="18" t="s">
        <v>159</v>
      </c>
      <c r="C51" s="25" t="s">
        <v>172</v>
      </c>
      <c r="D51" s="45">
        <v>105.8</v>
      </c>
      <c r="E51" s="46">
        <v>105.8</v>
      </c>
      <c r="F51" s="66"/>
    </row>
    <row r="52" spans="2:6" x14ac:dyDescent="0.2">
      <c r="B52" s="18" t="s">
        <v>191</v>
      </c>
      <c r="C52" s="25" t="s">
        <v>190</v>
      </c>
      <c r="D52" s="45">
        <v>666.3</v>
      </c>
      <c r="E52" s="46">
        <v>666.3</v>
      </c>
      <c r="F52" s="66"/>
    </row>
    <row r="53" spans="2:6" ht="51" x14ac:dyDescent="0.2">
      <c r="B53" s="18" t="s">
        <v>170</v>
      </c>
      <c r="C53" s="64" t="s">
        <v>171</v>
      </c>
      <c r="D53" s="45">
        <v>845.9</v>
      </c>
      <c r="E53" s="46">
        <v>845.9</v>
      </c>
      <c r="F53" s="66"/>
    </row>
    <row r="54" spans="2:6" ht="13.5" thickBot="1" x14ac:dyDescent="0.25">
      <c r="B54" s="18" t="s">
        <v>160</v>
      </c>
      <c r="C54" s="25" t="s">
        <v>72</v>
      </c>
      <c r="D54" s="46">
        <v>-845.9</v>
      </c>
      <c r="E54" s="46">
        <v>-845.9</v>
      </c>
      <c r="F54" s="66"/>
    </row>
    <row r="55" spans="2:6" ht="19.5" thickBot="1" x14ac:dyDescent="0.25">
      <c r="B55" s="17"/>
      <c r="C55" s="30" t="s">
        <v>38</v>
      </c>
      <c r="D55" s="58">
        <f>SUM(D6)</f>
        <v>1574940.0000000002</v>
      </c>
      <c r="E55" s="58">
        <f>SUM(E6)</f>
        <v>1219650.8</v>
      </c>
      <c r="F55" s="66"/>
    </row>
    <row r="56" spans="2:6" x14ac:dyDescent="0.2">
      <c r="B56" s="32"/>
      <c r="C56" s="33" t="s">
        <v>18</v>
      </c>
      <c r="D56" s="34">
        <f>SUM(D57+D66+D69+D73+D81+D87+D92+D97+D100+D102+D78+D90)</f>
        <v>1579623.6</v>
      </c>
      <c r="E56" s="34">
        <f>SUM(E57+E66+E69+E73+E81+E87+E92+E97+E100+E102+E78+E90)</f>
        <v>1154136.5</v>
      </c>
      <c r="F56" s="66"/>
    </row>
    <row r="57" spans="2:6" ht="15.75" x14ac:dyDescent="0.2">
      <c r="B57" s="35" t="s">
        <v>19</v>
      </c>
      <c r="C57" s="36" t="s">
        <v>139</v>
      </c>
      <c r="D57" s="37">
        <f>SUM(D58:D65)</f>
        <v>234948.5</v>
      </c>
      <c r="E57" s="38">
        <f>SUM(E58:E65)</f>
        <v>185571.90000000002</v>
      </c>
      <c r="F57" s="66"/>
    </row>
    <row r="58" spans="2:6" ht="25.5" x14ac:dyDescent="0.2">
      <c r="B58" s="39" t="s">
        <v>99</v>
      </c>
      <c r="C58" s="40" t="s">
        <v>124</v>
      </c>
      <c r="D58" s="42">
        <v>2730.8</v>
      </c>
      <c r="E58" s="46">
        <v>2111.8000000000002</v>
      </c>
      <c r="F58" s="66"/>
    </row>
    <row r="59" spans="2:6" ht="38.25" x14ac:dyDescent="0.2">
      <c r="B59" s="39" t="s">
        <v>100</v>
      </c>
      <c r="C59" s="40" t="s">
        <v>125</v>
      </c>
      <c r="D59" s="42">
        <v>8451.7000000000007</v>
      </c>
      <c r="E59" s="46">
        <v>5875.7</v>
      </c>
      <c r="F59" s="66"/>
    </row>
    <row r="60" spans="2:6" ht="38.25" x14ac:dyDescent="0.2">
      <c r="B60" s="39" t="s">
        <v>101</v>
      </c>
      <c r="C60" s="40" t="s">
        <v>126</v>
      </c>
      <c r="D60" s="42">
        <v>62228.800000000003</v>
      </c>
      <c r="E60" s="46">
        <v>49979.5</v>
      </c>
      <c r="F60" s="66"/>
    </row>
    <row r="61" spans="2:6" x14ac:dyDescent="0.2">
      <c r="B61" s="39" t="s">
        <v>140</v>
      </c>
      <c r="C61" s="40" t="s">
        <v>141</v>
      </c>
      <c r="D61" s="42">
        <v>18.399999999999999</v>
      </c>
      <c r="E61" s="46">
        <v>18.399999999999999</v>
      </c>
      <c r="F61" s="66"/>
    </row>
    <row r="62" spans="2:6" ht="25.5" x14ac:dyDescent="0.2">
      <c r="B62" s="39" t="s">
        <v>102</v>
      </c>
      <c r="C62" s="40" t="s">
        <v>127</v>
      </c>
      <c r="D62" s="42">
        <v>17216.599999999999</v>
      </c>
      <c r="E62" s="46">
        <v>12558.9</v>
      </c>
      <c r="F62" s="66"/>
    </row>
    <row r="63" spans="2:6" x14ac:dyDescent="0.2">
      <c r="B63" s="39" t="s">
        <v>177</v>
      </c>
      <c r="C63" s="40" t="s">
        <v>178</v>
      </c>
      <c r="D63" s="42">
        <v>0</v>
      </c>
      <c r="E63" s="46">
        <v>0</v>
      </c>
      <c r="F63" s="66"/>
    </row>
    <row r="64" spans="2:6" x14ac:dyDescent="0.2">
      <c r="B64" s="39" t="s">
        <v>151</v>
      </c>
      <c r="C64" s="40" t="s">
        <v>152</v>
      </c>
      <c r="D64" s="42">
        <v>500</v>
      </c>
      <c r="E64" s="46">
        <v>0</v>
      </c>
      <c r="F64" s="66"/>
    </row>
    <row r="65" spans="2:6" x14ac:dyDescent="0.2">
      <c r="B65" s="39" t="s">
        <v>103</v>
      </c>
      <c r="C65" s="40" t="s">
        <v>104</v>
      </c>
      <c r="D65" s="42">
        <v>143802.20000000001</v>
      </c>
      <c r="E65" s="46">
        <v>115027.6</v>
      </c>
      <c r="F65" s="66"/>
    </row>
    <row r="66" spans="2:6" ht="31.5" x14ac:dyDescent="0.2">
      <c r="B66" s="35" t="s">
        <v>20</v>
      </c>
      <c r="C66" s="41" t="s">
        <v>188</v>
      </c>
      <c r="D66" s="37">
        <f>SUM(D67:D68)</f>
        <v>629.1</v>
      </c>
      <c r="E66" s="37">
        <f>SUM(E67:E68)</f>
        <v>77.5</v>
      </c>
      <c r="F66" s="66"/>
    </row>
    <row r="67" spans="2:6" ht="25.5" x14ac:dyDescent="0.2">
      <c r="B67" s="52" t="s">
        <v>169</v>
      </c>
      <c r="C67" s="53" t="s">
        <v>118</v>
      </c>
      <c r="D67" s="42">
        <v>449.2</v>
      </c>
      <c r="E67" s="42">
        <v>0</v>
      </c>
      <c r="F67" s="66"/>
    </row>
    <row r="68" spans="2:6" ht="25.5" x14ac:dyDescent="0.2">
      <c r="B68" s="52" t="s">
        <v>121</v>
      </c>
      <c r="C68" s="59" t="s">
        <v>122</v>
      </c>
      <c r="D68" s="42">
        <v>179.9</v>
      </c>
      <c r="E68" s="46">
        <v>77.5</v>
      </c>
      <c r="F68" s="66"/>
    </row>
    <row r="69" spans="2:6" ht="15.75" x14ac:dyDescent="0.2">
      <c r="B69" s="35" t="s">
        <v>21</v>
      </c>
      <c r="C69" s="41" t="s">
        <v>119</v>
      </c>
      <c r="D69" s="37">
        <f>SUM(D70:D72)</f>
        <v>142608.70000000001</v>
      </c>
      <c r="E69" s="37">
        <f>SUM(E70:E72)</f>
        <v>93392.799999999988</v>
      </c>
      <c r="F69" s="66"/>
    </row>
    <row r="70" spans="2:6" x14ac:dyDescent="0.2">
      <c r="B70" s="52" t="s">
        <v>22</v>
      </c>
      <c r="C70" s="53" t="s">
        <v>23</v>
      </c>
      <c r="D70" s="42">
        <v>38234.800000000003</v>
      </c>
      <c r="E70" s="46">
        <v>26746.6</v>
      </c>
      <c r="F70" s="66"/>
    </row>
    <row r="71" spans="2:6" x14ac:dyDescent="0.2">
      <c r="B71" s="52" t="s">
        <v>78</v>
      </c>
      <c r="C71" s="53" t="s">
        <v>128</v>
      </c>
      <c r="D71" s="42">
        <v>94314.2</v>
      </c>
      <c r="E71" s="46">
        <v>63407.7</v>
      </c>
      <c r="F71" s="66"/>
    </row>
    <row r="72" spans="2:6" x14ac:dyDescent="0.2">
      <c r="B72" s="52" t="s">
        <v>54</v>
      </c>
      <c r="C72" s="53" t="s">
        <v>129</v>
      </c>
      <c r="D72" s="42">
        <v>10059.700000000001</v>
      </c>
      <c r="E72" s="46">
        <v>3238.5</v>
      </c>
      <c r="F72" s="66"/>
    </row>
    <row r="73" spans="2:6" ht="15.75" x14ac:dyDescent="0.2">
      <c r="B73" s="35" t="s">
        <v>24</v>
      </c>
      <c r="C73" s="41" t="s">
        <v>25</v>
      </c>
      <c r="D73" s="43">
        <f>SUM(D74:D77)</f>
        <v>350522</v>
      </c>
      <c r="E73" s="43">
        <f>SUM(E74:E77)</f>
        <v>224282.3</v>
      </c>
      <c r="F73" s="66"/>
    </row>
    <row r="74" spans="2:6" x14ac:dyDescent="0.2">
      <c r="B74" s="52" t="s">
        <v>26</v>
      </c>
      <c r="C74" s="53" t="s">
        <v>27</v>
      </c>
      <c r="D74" s="42">
        <v>7857.9</v>
      </c>
      <c r="E74" s="46">
        <v>2096</v>
      </c>
      <c r="F74" s="66"/>
    </row>
    <row r="75" spans="2:6" x14ac:dyDescent="0.2">
      <c r="B75" s="52" t="s">
        <v>28</v>
      </c>
      <c r="C75" s="53" t="s">
        <v>29</v>
      </c>
      <c r="D75" s="45">
        <v>99953.3</v>
      </c>
      <c r="E75" s="46">
        <v>54320.4</v>
      </c>
      <c r="F75" s="66"/>
    </row>
    <row r="76" spans="2:6" x14ac:dyDescent="0.2">
      <c r="B76" s="52" t="s">
        <v>51</v>
      </c>
      <c r="C76" s="53" t="s">
        <v>52</v>
      </c>
      <c r="D76" s="45">
        <v>198948.2</v>
      </c>
      <c r="E76" s="46">
        <v>161954.29999999999</v>
      </c>
      <c r="F76" s="66"/>
    </row>
    <row r="77" spans="2:6" x14ac:dyDescent="0.2">
      <c r="B77" s="52" t="s">
        <v>79</v>
      </c>
      <c r="C77" s="53" t="s">
        <v>130</v>
      </c>
      <c r="D77" s="45">
        <v>43762.6</v>
      </c>
      <c r="E77" s="46">
        <v>5911.6</v>
      </c>
      <c r="F77" s="66"/>
    </row>
    <row r="78" spans="2:6" ht="15.75" x14ac:dyDescent="0.2">
      <c r="B78" s="35" t="s">
        <v>137</v>
      </c>
      <c r="C78" s="41" t="s">
        <v>138</v>
      </c>
      <c r="D78" s="44">
        <f>SUM(D79+D80)</f>
        <v>2810.9</v>
      </c>
      <c r="E78" s="44">
        <f>SUM(E79+E80)</f>
        <v>1377.5</v>
      </c>
      <c r="F78" s="66"/>
    </row>
    <row r="79" spans="2:6" x14ac:dyDescent="0.2">
      <c r="B79" s="52" t="s">
        <v>161</v>
      </c>
      <c r="C79" s="53" t="s">
        <v>162</v>
      </c>
      <c r="D79" s="45">
        <v>515.9</v>
      </c>
      <c r="E79" s="46">
        <v>474.5</v>
      </c>
      <c r="F79" s="66"/>
    </row>
    <row r="80" spans="2:6" x14ac:dyDescent="0.2">
      <c r="B80" s="52" t="s">
        <v>165</v>
      </c>
      <c r="C80" s="53" t="s">
        <v>166</v>
      </c>
      <c r="D80" s="45">
        <v>2295</v>
      </c>
      <c r="E80" s="46">
        <v>903</v>
      </c>
      <c r="F80" s="66"/>
    </row>
    <row r="81" spans="2:6" ht="15.75" x14ac:dyDescent="0.2">
      <c r="B81" s="35" t="s">
        <v>30</v>
      </c>
      <c r="C81" s="41" t="s">
        <v>31</v>
      </c>
      <c r="D81" s="44">
        <f>SUM(D82:D86)</f>
        <v>656145</v>
      </c>
      <c r="E81" s="44">
        <f>SUM(E82:E86)</f>
        <v>503392.50000000006</v>
      </c>
      <c r="F81" s="66"/>
    </row>
    <row r="82" spans="2:6" x14ac:dyDescent="0.2">
      <c r="B82" s="52" t="s">
        <v>91</v>
      </c>
      <c r="C82" s="53" t="s">
        <v>92</v>
      </c>
      <c r="D82" s="45">
        <v>212935.2</v>
      </c>
      <c r="E82" s="46">
        <v>158875.6</v>
      </c>
      <c r="F82" s="66"/>
    </row>
    <row r="83" spans="2:6" x14ac:dyDescent="0.2">
      <c r="B83" s="52" t="s">
        <v>93</v>
      </c>
      <c r="C83" s="53" t="s">
        <v>94</v>
      </c>
      <c r="D83" s="45">
        <v>302666.5</v>
      </c>
      <c r="E83" s="46">
        <v>234347.7</v>
      </c>
      <c r="F83" s="66"/>
    </row>
    <row r="84" spans="2:6" x14ac:dyDescent="0.2">
      <c r="B84" s="52" t="s">
        <v>123</v>
      </c>
      <c r="C84" s="53" t="s">
        <v>131</v>
      </c>
      <c r="D84" s="45">
        <v>97916.7</v>
      </c>
      <c r="E84" s="46">
        <v>78736.399999999994</v>
      </c>
      <c r="F84" s="66"/>
    </row>
    <row r="85" spans="2:6" x14ac:dyDescent="0.2">
      <c r="B85" s="52" t="s">
        <v>95</v>
      </c>
      <c r="C85" s="53" t="s">
        <v>96</v>
      </c>
      <c r="D85" s="45">
        <v>9130.5</v>
      </c>
      <c r="E85" s="46">
        <v>7606.7</v>
      </c>
      <c r="F85" s="66"/>
    </row>
    <row r="86" spans="2:6" x14ac:dyDescent="0.2">
      <c r="B86" s="52" t="s">
        <v>97</v>
      </c>
      <c r="C86" s="53" t="s">
        <v>98</v>
      </c>
      <c r="D86" s="45">
        <v>33496.1</v>
      </c>
      <c r="E86" s="46">
        <v>23826.1</v>
      </c>
      <c r="F86" s="66"/>
    </row>
    <row r="87" spans="2:6" ht="15.75" x14ac:dyDescent="0.2">
      <c r="B87" s="35" t="s">
        <v>32</v>
      </c>
      <c r="C87" s="41" t="s">
        <v>132</v>
      </c>
      <c r="D87" s="37">
        <f>SUM(D88:D89)</f>
        <v>89879.1</v>
      </c>
      <c r="E87" s="38">
        <f>SUM(E88:E89)</f>
        <v>72703.799999999988</v>
      </c>
      <c r="F87" s="66"/>
    </row>
    <row r="88" spans="2:6" x14ac:dyDescent="0.2">
      <c r="B88" s="52" t="s">
        <v>105</v>
      </c>
      <c r="C88" s="53" t="s">
        <v>133</v>
      </c>
      <c r="D88" s="42">
        <v>55722.2</v>
      </c>
      <c r="E88" s="46">
        <v>46454.2</v>
      </c>
      <c r="F88" s="66"/>
    </row>
    <row r="89" spans="2:6" x14ac:dyDescent="0.2">
      <c r="B89" s="52" t="s">
        <v>106</v>
      </c>
      <c r="C89" s="53" t="s">
        <v>134</v>
      </c>
      <c r="D89" s="42">
        <v>34156.9</v>
      </c>
      <c r="E89" s="46">
        <v>26249.599999999999</v>
      </c>
      <c r="F89" s="66"/>
    </row>
    <row r="90" spans="2:6" ht="15.75" x14ac:dyDescent="0.2">
      <c r="B90" s="35" t="s">
        <v>87</v>
      </c>
      <c r="C90" s="41" t="s">
        <v>88</v>
      </c>
      <c r="D90" s="44">
        <f>SUM(D91)</f>
        <v>36.4</v>
      </c>
      <c r="E90" s="44">
        <f>SUM(E91)</f>
        <v>36.4</v>
      </c>
      <c r="F90" s="66"/>
    </row>
    <row r="91" spans="2:6" x14ac:dyDescent="0.2">
      <c r="B91" s="52" t="s">
        <v>89</v>
      </c>
      <c r="C91" s="53" t="s">
        <v>90</v>
      </c>
      <c r="D91" s="45">
        <v>36.4</v>
      </c>
      <c r="E91" s="46">
        <v>36.4</v>
      </c>
      <c r="F91" s="66"/>
    </row>
    <row r="92" spans="2:6" ht="15.75" x14ac:dyDescent="0.2">
      <c r="B92" s="35">
        <v>1000</v>
      </c>
      <c r="C92" s="41" t="s">
        <v>33</v>
      </c>
      <c r="D92" s="37">
        <f>SUM(D93:D96)</f>
        <v>41492.299999999996</v>
      </c>
      <c r="E92" s="38">
        <f>SUM(E93:E96)</f>
        <v>29138.1</v>
      </c>
      <c r="F92" s="66"/>
    </row>
    <row r="93" spans="2:6" x14ac:dyDescent="0.2">
      <c r="B93" s="52" t="s">
        <v>107</v>
      </c>
      <c r="C93" s="53" t="s">
        <v>108</v>
      </c>
      <c r="D93" s="42">
        <v>1492.5</v>
      </c>
      <c r="E93" s="46">
        <v>1240.7</v>
      </c>
      <c r="F93" s="66"/>
    </row>
    <row r="94" spans="2:6" x14ac:dyDescent="0.2">
      <c r="B94" s="52" t="s">
        <v>109</v>
      </c>
      <c r="C94" s="53" t="s">
        <v>110</v>
      </c>
      <c r="D94" s="42">
        <v>33371.599999999999</v>
      </c>
      <c r="E94" s="46">
        <v>25690.799999999999</v>
      </c>
      <c r="F94" s="66"/>
    </row>
    <row r="95" spans="2:6" x14ac:dyDescent="0.2">
      <c r="B95" s="52" t="s">
        <v>111</v>
      </c>
      <c r="C95" s="53" t="s">
        <v>112</v>
      </c>
      <c r="D95" s="42">
        <v>5407.7</v>
      </c>
      <c r="E95" s="46">
        <v>1270</v>
      </c>
      <c r="F95" s="66"/>
    </row>
    <row r="96" spans="2:6" x14ac:dyDescent="0.2">
      <c r="B96" s="52" t="s">
        <v>113</v>
      </c>
      <c r="C96" s="53" t="s">
        <v>114</v>
      </c>
      <c r="D96" s="42">
        <v>1220.5</v>
      </c>
      <c r="E96" s="46">
        <v>936.6</v>
      </c>
      <c r="F96" s="66"/>
    </row>
    <row r="97" spans="1:6" ht="15.75" x14ac:dyDescent="0.2">
      <c r="B97" s="35" t="s">
        <v>66</v>
      </c>
      <c r="C97" s="41" t="s">
        <v>67</v>
      </c>
      <c r="D97" s="38">
        <f>SUM(D98:D99)</f>
        <v>55917.5</v>
      </c>
      <c r="E97" s="38">
        <f>SUM(E98:E99)</f>
        <v>40361.299999999996</v>
      </c>
      <c r="F97" s="66"/>
    </row>
    <row r="98" spans="1:6" x14ac:dyDescent="0.2">
      <c r="B98" s="52" t="s">
        <v>115</v>
      </c>
      <c r="C98" s="53" t="s">
        <v>136</v>
      </c>
      <c r="D98" s="42">
        <v>45893.2</v>
      </c>
      <c r="E98" s="46">
        <v>37986.1</v>
      </c>
      <c r="F98" s="66"/>
    </row>
    <row r="99" spans="1:6" x14ac:dyDescent="0.2">
      <c r="B99" s="52" t="s">
        <v>147</v>
      </c>
      <c r="C99" s="53" t="s">
        <v>148</v>
      </c>
      <c r="D99" s="42">
        <v>10024.299999999999</v>
      </c>
      <c r="E99" s="46">
        <v>2375.1999999999998</v>
      </c>
      <c r="F99" s="66"/>
    </row>
    <row r="100" spans="1:6" ht="15.75" x14ac:dyDescent="0.2">
      <c r="B100" s="35" t="s">
        <v>68</v>
      </c>
      <c r="C100" s="41" t="s">
        <v>69</v>
      </c>
      <c r="D100" s="38">
        <f>SUM(D101)</f>
        <v>4634.1000000000004</v>
      </c>
      <c r="E100" s="38">
        <f>SUM(E101)</f>
        <v>3802.4</v>
      </c>
      <c r="F100" s="66"/>
    </row>
    <row r="101" spans="1:6" x14ac:dyDescent="0.2">
      <c r="B101" s="54" t="s">
        <v>116</v>
      </c>
      <c r="C101" s="55" t="s">
        <v>117</v>
      </c>
      <c r="D101" s="56">
        <v>4634.1000000000004</v>
      </c>
      <c r="E101" s="57">
        <v>3802.4</v>
      </c>
      <c r="F101" s="66"/>
    </row>
    <row r="102" spans="1:6" ht="15.75" x14ac:dyDescent="0.2">
      <c r="B102" s="47" t="s">
        <v>70</v>
      </c>
      <c r="C102" s="48" t="s">
        <v>71</v>
      </c>
      <c r="D102" s="49">
        <f>SUM(D103)</f>
        <v>0</v>
      </c>
      <c r="E102" s="49">
        <f>SUM(E103)</f>
        <v>0</v>
      </c>
      <c r="F102" s="66"/>
    </row>
    <row r="103" spans="1:6" ht="13.5" thickBot="1" x14ac:dyDescent="0.25">
      <c r="B103" s="54" t="s">
        <v>164</v>
      </c>
      <c r="C103" s="55" t="s">
        <v>135</v>
      </c>
      <c r="D103" s="56">
        <v>0</v>
      </c>
      <c r="E103" s="57">
        <v>0</v>
      </c>
      <c r="F103" s="66"/>
    </row>
    <row r="104" spans="1:6" ht="19.5" thickBot="1" x14ac:dyDescent="0.25">
      <c r="B104" s="61"/>
      <c r="C104" s="30" t="s">
        <v>120</v>
      </c>
      <c r="D104" s="58">
        <f>SUM(D57+D66+D69+D73+D81+D87+D92+D97+D100+D102+D78+D90)</f>
        <v>1579623.6</v>
      </c>
      <c r="E104" s="58">
        <f>SUM(E57+E66+E69+E73+E81+E87+E92+E97+E100+E102+E78+E90)</f>
        <v>1154136.5</v>
      </c>
      <c r="F104" s="66"/>
    </row>
    <row r="105" spans="1:6" ht="16.5" customHeight="1" x14ac:dyDescent="0.2">
      <c r="B105" s="50"/>
      <c r="C105" s="31" t="s">
        <v>34</v>
      </c>
      <c r="D105" s="65">
        <f>SUM(D55-D104)</f>
        <v>-4683.5999999998603</v>
      </c>
      <c r="E105" s="51">
        <f>SUM(E55-E104)</f>
        <v>65514.300000000047</v>
      </c>
      <c r="F105" s="66"/>
    </row>
    <row r="106" spans="1:6" ht="23.25" customHeight="1" x14ac:dyDescent="0.2">
      <c r="B106" s="78" t="s">
        <v>179</v>
      </c>
      <c r="C106" s="79"/>
      <c r="D106" s="79"/>
      <c r="E106" s="79"/>
    </row>
    <row r="107" spans="1:6" ht="19.5" customHeight="1" x14ac:dyDescent="0.2">
      <c r="A107" s="67"/>
      <c r="B107" s="67"/>
      <c r="C107" s="67"/>
      <c r="D107" s="67"/>
      <c r="E107" s="67"/>
      <c r="F107" s="67"/>
    </row>
    <row r="108" spans="1:6" ht="42.75" customHeight="1" x14ac:dyDescent="0.2">
      <c r="A108" s="3"/>
      <c r="B108" s="8"/>
      <c r="C108" s="9"/>
      <c r="D108" s="10"/>
      <c r="E108" s="14"/>
    </row>
    <row r="109" spans="1:6" x14ac:dyDescent="0.2">
      <c r="A109" s="3"/>
      <c r="B109" s="8"/>
      <c r="C109" s="9"/>
      <c r="D109" s="10"/>
      <c r="E109" s="14"/>
    </row>
    <row r="110" spans="1:6" x14ac:dyDescent="0.2">
      <c r="A110" s="3"/>
      <c r="B110" s="8"/>
      <c r="C110" s="9"/>
      <c r="D110" s="10"/>
      <c r="E110" s="14"/>
    </row>
    <row r="111" spans="1:6" ht="15" x14ac:dyDescent="0.2">
      <c r="A111" s="3"/>
      <c r="B111" s="16"/>
      <c r="C111" s="16"/>
      <c r="D111" s="16"/>
      <c r="E111" s="16"/>
    </row>
    <row r="112" spans="1:6" ht="15" x14ac:dyDescent="0.2">
      <c r="A112" s="3"/>
      <c r="B112" s="11"/>
      <c r="C112" s="12"/>
      <c r="D112" s="13"/>
      <c r="E112" s="15"/>
      <c r="F112" s="13"/>
    </row>
    <row r="113" spans="1:3" x14ac:dyDescent="0.2">
      <c r="A113" s="3"/>
      <c r="B113" s="5"/>
      <c r="C113" s="5"/>
    </row>
    <row r="114" spans="1:3" x14ac:dyDescent="0.2">
      <c r="A114" s="3"/>
      <c r="C114" s="7"/>
    </row>
    <row r="115" spans="1:3" x14ac:dyDescent="0.2">
      <c r="A115" s="3"/>
    </row>
    <row r="116" spans="1:3" x14ac:dyDescent="0.2">
      <c r="A116" s="3"/>
    </row>
    <row r="118" spans="1:3" ht="18.75" customHeight="1" x14ac:dyDescent="0.2"/>
    <row r="119" spans="1:3" ht="25.5" customHeight="1" x14ac:dyDescent="0.2">
      <c r="A119" s="6"/>
    </row>
    <row r="121" spans="1:3" x14ac:dyDescent="0.2">
      <c r="C121" s="4"/>
    </row>
    <row r="122" spans="1:3" x14ac:dyDescent="0.2">
      <c r="C122" s="4"/>
    </row>
    <row r="123" spans="1:3" x14ac:dyDescent="0.2">
      <c r="C123" s="4"/>
    </row>
    <row r="124" spans="1:3" x14ac:dyDescent="0.2">
      <c r="C124" s="4"/>
    </row>
    <row r="125" spans="1:3" x14ac:dyDescent="0.2">
      <c r="C125" s="4"/>
    </row>
    <row r="126" spans="1:3" x14ac:dyDescent="0.2">
      <c r="C126" s="4"/>
    </row>
    <row r="127" spans="1:3" x14ac:dyDescent="0.2">
      <c r="C127" s="4"/>
    </row>
    <row r="128" spans="1:3" x14ac:dyDescent="0.2">
      <c r="C128" s="4"/>
    </row>
    <row r="129" spans="3:3" x14ac:dyDescent="0.2">
      <c r="C129" s="4"/>
    </row>
    <row r="130" spans="3:3" x14ac:dyDescent="0.2">
      <c r="C130" s="4"/>
    </row>
    <row r="131" spans="3:3" x14ac:dyDescent="0.2">
      <c r="C131" s="4"/>
    </row>
    <row r="132" spans="3:3" x14ac:dyDescent="0.2">
      <c r="C132" s="4"/>
    </row>
    <row r="133" spans="3:3" x14ac:dyDescent="0.2">
      <c r="C133" s="4"/>
    </row>
    <row r="134" spans="3:3" x14ac:dyDescent="0.2">
      <c r="C134" s="4"/>
    </row>
    <row r="135" spans="3:3" x14ac:dyDescent="0.2">
      <c r="C135" s="4"/>
    </row>
    <row r="136" spans="3:3" x14ac:dyDescent="0.2">
      <c r="C136" s="4"/>
    </row>
    <row r="137" spans="3:3" x14ac:dyDescent="0.2">
      <c r="C137" s="4"/>
    </row>
    <row r="138" spans="3:3" x14ac:dyDescent="0.2">
      <c r="C138" s="4"/>
    </row>
    <row r="139" spans="3:3" x14ac:dyDescent="0.2">
      <c r="C139" s="4"/>
    </row>
    <row r="140" spans="3:3" x14ac:dyDescent="0.2">
      <c r="C140" s="4"/>
    </row>
    <row r="141" spans="3:3" x14ac:dyDescent="0.2">
      <c r="C141" s="4"/>
    </row>
    <row r="142" spans="3:3" x14ac:dyDescent="0.2">
      <c r="C142" s="4"/>
    </row>
    <row r="143" spans="3:3" x14ac:dyDescent="0.2">
      <c r="C143" s="4"/>
    </row>
    <row r="144" spans="3:3" x14ac:dyDescent="0.2">
      <c r="C144" s="4"/>
    </row>
    <row r="145" spans="3:3" x14ac:dyDescent="0.2">
      <c r="C145" s="4"/>
    </row>
    <row r="146" spans="3:3" x14ac:dyDescent="0.2">
      <c r="C146" s="4"/>
    </row>
    <row r="147" spans="3:3" x14ac:dyDescent="0.2">
      <c r="C147" s="4"/>
    </row>
  </sheetData>
  <mergeCells count="6">
    <mergeCell ref="A107:F107"/>
    <mergeCell ref="B2:E3"/>
    <mergeCell ref="B4:C5"/>
    <mergeCell ref="D4:D5"/>
    <mergeCell ref="E4:E5"/>
    <mergeCell ref="B106:E106"/>
  </mergeCells>
  <phoneticPr fontId="0" type="noConversion"/>
  <pageMargins left="0" right="0" top="0" bottom="0" header="0" footer="0"/>
  <pageSetup paperSize="9" scale="75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4"/>
  <sheetViews>
    <sheetView workbookViewId="0">
      <selection activeCell="A2" sqref="A2:XFD4"/>
    </sheetView>
  </sheetViews>
  <sheetFormatPr defaultRowHeight="12.75" x14ac:dyDescent="0.2"/>
  <sheetData>
    <row r="2" spans="2:15" x14ac:dyDescent="0.2">
      <c r="B2" s="80" t="s">
        <v>195</v>
      </c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2"/>
    </row>
    <row r="3" spans="2:15" x14ac:dyDescent="0.2"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2"/>
    </row>
    <row r="4" spans="2:15" ht="34.5" customHeight="1" x14ac:dyDescent="0.2">
      <c r="B4" s="81"/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2"/>
    </row>
  </sheetData>
  <mergeCells count="1">
    <mergeCell ref="B2:O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Отчет об исполнении</vt:lpstr>
      <vt:lpstr>Инфографика</vt:lpstr>
    </vt:vector>
  </TitlesOfParts>
  <Company>ГУРЭП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Трушкова</dc:creator>
  <cp:lastModifiedBy>Пользователь</cp:lastModifiedBy>
  <cp:lastPrinted>2024-11-07T03:53:14Z</cp:lastPrinted>
  <dcterms:created xsi:type="dcterms:W3CDTF">2005-02-24T04:25:28Z</dcterms:created>
  <dcterms:modified xsi:type="dcterms:W3CDTF">2025-02-28T06:02:48Z</dcterms:modified>
</cp:coreProperties>
</file>