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В\Бюджет для граждан\Бюджет для граждан 2024\Отчет об исполнении\Ежемесячное исполнение\"/>
    </mc:Choice>
  </mc:AlternateContent>
  <xr:revisionPtr revIDLastSave="0" documentId="13_ncr:1_{49DB46E1-506F-4D01-83D3-DFAD89FB5250}" xr6:coauthVersionLast="37" xr6:coauthVersionMax="37" xr10:uidLastSave="{00000000-0000-0000-0000-000000000000}"/>
  <bookViews>
    <workbookView xWindow="0" yWindow="0" windowWidth="4080" windowHeight="10440" activeTab="1" xr2:uid="{00000000-000D-0000-FFFF-FFFF00000000}"/>
  </bookViews>
  <sheets>
    <sheet name="Отчет об исполнении" sheetId="1" r:id="rId1"/>
    <sheet name="Инфографика" sheetId="2" r:id="rId2"/>
  </sheets>
  <externalReferences>
    <externalReference r:id="rId3"/>
  </externalReferences>
  <calcPr calcId="179021"/>
</workbook>
</file>

<file path=xl/calcChain.xml><?xml version="1.0" encoding="utf-8"?>
<calcChain xmlns="http://schemas.openxmlformats.org/spreadsheetml/2006/main">
  <c r="E35" i="1" l="1"/>
  <c r="D41" i="1" l="1"/>
  <c r="D19" i="1"/>
  <c r="E19" i="1"/>
  <c r="E28" i="1" l="1"/>
  <c r="D35" i="1" l="1"/>
  <c r="D12" i="1" l="1"/>
  <c r="E22" i="1" l="1"/>
  <c r="D22" i="1"/>
  <c r="D88" i="1" l="1"/>
  <c r="D77" i="1"/>
  <c r="D69" i="1"/>
  <c r="D65" i="1"/>
  <c r="D53" i="1"/>
  <c r="E12" i="1"/>
  <c r="E86" i="1" l="1"/>
  <c r="D86" i="1"/>
  <c r="E41" i="1"/>
  <c r="E31" i="1"/>
  <c r="D31" i="1"/>
  <c r="E62" i="1"/>
  <c r="E40" i="1" l="1"/>
  <c r="D62" i="1"/>
  <c r="E74" i="1"/>
  <c r="D74" i="1"/>
  <c r="E39" i="1" l="1"/>
  <c r="E93" i="1"/>
  <c r="D93" i="1"/>
  <c r="E69" i="1" l="1"/>
  <c r="D40" i="1" l="1"/>
  <c r="D39" i="1" l="1"/>
  <c r="D28" i="1"/>
  <c r="D96" i="1" l="1"/>
  <c r="E53" i="1" l="1"/>
  <c r="E65" i="1"/>
  <c r="E77" i="1"/>
  <c r="E83" i="1"/>
  <c r="E88" i="1"/>
  <c r="E98" i="1"/>
  <c r="E8" i="1"/>
  <c r="E16" i="1"/>
  <c r="D8" i="1"/>
  <c r="D16" i="1"/>
  <c r="E96" i="1"/>
  <c r="D98" i="1"/>
  <c r="D83" i="1"/>
  <c r="D7" i="1" l="1"/>
  <c r="E7" i="1"/>
  <c r="E6" i="1" s="1"/>
  <c r="D100" i="1"/>
  <c r="E52" i="1"/>
  <c r="E100" i="1"/>
  <c r="D52" i="1"/>
  <c r="D6" i="1" l="1"/>
  <c r="D51" i="1" s="1"/>
  <c r="D101" i="1" s="1"/>
  <c r="E51" i="1" l="1"/>
  <c r="E101" i="1" l="1"/>
</calcChain>
</file>

<file path=xl/sharedStrings.xml><?xml version="1.0" encoding="utf-8"?>
<sst xmlns="http://schemas.openxmlformats.org/spreadsheetml/2006/main" count="191" uniqueCount="189">
  <si>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</si>
  <si>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</si>
  <si>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</si>
  <si>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</si>
  <si>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</si>
  <si>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</si>
  <si>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</si>
  <si>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</si>
  <si>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</si>
  <si>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</si>
  <si>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</si>
  <si>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</si>
  <si>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</si>
  <si>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</si>
  <si>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</si>
  <si>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</si>
  <si>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</si>
  <si>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</si>
  <si>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</si>
  <si>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</si>
  <si>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</si>
  <si>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</si>
  <si>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</si>
  <si>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</si>
  <si>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</si>
  <si>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</si>
  <si>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</si>
  <si>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</si>
  <si>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</si>
  <si>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</si>
  <si>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</si>
  <si>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</si>
  <si>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</si>
  <si>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</si>
  <si>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</si>
  <si>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</si>
  <si>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</si>
  <si>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</si>
  <si>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</si>
  <si>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</si>
  <si>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</si>
  <si>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</si>
  <si>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</si>
  <si>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</si>
  <si>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</si>
  <si>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</si>
  <si>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</si>
  <si>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</si>
  <si>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</si>
  <si>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</si>
  <si>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</si>
  <si>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</si>
  <si>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</si>
  <si>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</si>
  <si>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</si>
  <si>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</si>
  <si>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</si>
  <si>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</si>
  <si>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</si>
  <si>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</si>
  <si>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</si>
  <si>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</si>
  <si>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</si>
  <si>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</si>
  <si>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</si>
  <si>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</si>
  <si>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</si>
  <si>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</si>
  <si>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</si>
  <si>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</si>
  <si>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</si>
  <si>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</si>
  <si>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</si>
  <si>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</si>
  <si>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</si>
  <si>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</si>
  <si>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</si>
  <si>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</si>
  <si>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</si>
  <si>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</si>
  <si>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</si>
  <si>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</si>
  <si>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</si>
  <si>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</si>
  <si>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</si>
  <si>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</si>
  <si>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</si>
  <si>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</si>
  <si>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</si>
  <si>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</si>
  <si>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</si>
  <si>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</si>
  <si>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</si>
  <si>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</si>
  <si>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</si>
  <si>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</si>
  <si>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</si>
  <si>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</si>
  <si>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</si>
  <si>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</si>
  <si>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</si>
  <si>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</si>
  <si>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</si>
  <si>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</si>
  <si>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</si>
  <si>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</si>
  <si>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</si>
  <si>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</si>
  <si>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</si>
  <si>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</si>
  <si>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</si>
  <si>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</si>
  <si>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</si>
  <si>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</si>
  <si>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</si>
  <si>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</si>
  <si>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</si>
  <si>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</si>
  <si>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</si>
  <si>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</si>
  <si>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</si>
  <si>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</si>
  <si>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</si>
  <si>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</si>
  <si>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</si>
  <si>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</si>
  <si>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</si>
  <si>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</si>
  <si>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</si>
  <si>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</si>
  <si>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</si>
  <si>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</si>
  <si>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</si>
  <si>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</si>
  <si>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</si>
  <si>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</si>
  <si>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</si>
  <si>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</si>
  <si>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</si>
  <si>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</si>
  <si>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Национальная безопасность и правоохранотельная деятельность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</si>
  <si>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</si>
  <si>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</si>
  <si>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</si>
  <si>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</si>
  <si>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</si>
  <si>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</si>
  <si>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</si>
  <si>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</si>
  <si>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</si>
  <si>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</si>
  <si>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</si>
  <si>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</si>
  <si>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</si>
  <si>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</si>
  <si>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</si>
  <si>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</si>
  <si>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</si>
  <si>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</si>
  <si>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</si>
  <si>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</si>
  <si>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</si>
  <si>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</si>
  <si>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</si>
  <si>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Невыясненные поступления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</si>
  <si>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</si>
  <si>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</si>
  <si>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</si>
  <si>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</si>
  <si>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</si>
  <si>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</si>
  <si>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</si>
  <si>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</si>
  <si>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</si>
  <si>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</si>
  <si>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</si>
  <si>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</si>
  <si>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</si>
  <si>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</si>
  <si>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</si>
  <si>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</si>
  <si>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</si>
  <si>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</si>
  <si>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</si>
  <si>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</si>
  <si>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</si>
  <si>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</si>
  <si>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01.05.2024 года</t>
    </r>
  </si>
  <si>
    <t>Текущее исполнение городского бюджета на 01.05.2024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</si>
</sst>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 xr:uid="{00000000-0005-0000-0000-000001000000}"/>
    <cellStyle name="Обычный_Лист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15</xdr:col>
      <xdr:colOff>28575</xdr:colOff>
      <xdr:row>39</xdr:row>
      <xdr:rowOff>38100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F9E208C-23DA-4253-BE96-3995826AB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85850"/>
          <a:ext cx="8562975" cy="5543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3"/>
  <sheetViews>
    <sheetView view="pageBreakPreview" topLeftCell="A16" zoomScale="75" zoomScaleNormal="75" zoomScaleSheetLayoutView="75" workbookViewId="0">
      <selection activeCell="H21" sqref="H21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187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SUM(D7+D39)</f>
        <v>1358220.2000000002</v>
      </c>
      <c r="E6" s="34">
        <f>SUM(E7+E39)</f>
        <v>523626.4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SUM(D8+D12+D16+D19+D22+D27+D31+D37+D28+D11+D21+D35)</f>
        <v>265081.60000000003</v>
      </c>
      <c r="E7" s="37">
        <f>SUM(E8+E12+E16+E19+E22+E27+E31+E37+E28+E11+E21+E35)</f>
        <v>70255.700000000012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181011.6</v>
      </c>
      <c r="E8" s="38">
        <f>SUM(E9+E10)</f>
        <v>42581.5</v>
      </c>
      <c r="F8" s="66"/>
    </row>
    <row r="9" spans="1:6" x14ac:dyDescent="0.2">
      <c r="B9" s="18" t="s">
        <v>5</v>
      </c>
      <c r="C9" s="21" t="s">
        <v>6</v>
      </c>
      <c r="D9" s="46">
        <v>1500</v>
      </c>
      <c r="E9" s="46">
        <v>479.9</v>
      </c>
      <c r="F9" s="66"/>
    </row>
    <row r="10" spans="1:6" x14ac:dyDescent="0.2">
      <c r="B10" s="60" t="s">
        <v>7</v>
      </c>
      <c r="C10" s="20" t="s">
        <v>8</v>
      </c>
      <c r="D10" s="38">
        <v>179511.6</v>
      </c>
      <c r="E10" s="38">
        <v>42101.599999999999</v>
      </c>
      <c r="F10" s="66"/>
    </row>
    <row r="11" spans="1:6" ht="25.5" x14ac:dyDescent="0.2">
      <c r="B11" s="18" t="s">
        <v>82</v>
      </c>
      <c r="C11" s="20" t="s">
        <v>80</v>
      </c>
      <c r="D11" s="38">
        <v>1985.3</v>
      </c>
      <c r="E11" s="38">
        <v>496.5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46080.5</v>
      </c>
      <c r="E12" s="38">
        <f>SUM(E15+E14+E13)</f>
        <v>13945.3</v>
      </c>
      <c r="F12" s="66"/>
    </row>
    <row r="13" spans="1:6" ht="19.5" customHeight="1" x14ac:dyDescent="0.2">
      <c r="B13" s="18" t="s">
        <v>44</v>
      </c>
      <c r="C13" s="21" t="s">
        <v>177</v>
      </c>
      <c r="D13" s="46">
        <v>0</v>
      </c>
      <c r="E13" s="46">
        <v>8.4</v>
      </c>
      <c r="F13" s="66"/>
    </row>
    <row r="14" spans="1:6" ht="25.5" x14ac:dyDescent="0.2">
      <c r="B14" s="18" t="s">
        <v>170</v>
      </c>
      <c r="C14" s="21" t="s">
        <v>169</v>
      </c>
      <c r="D14" s="46">
        <v>40848.5</v>
      </c>
      <c r="E14" s="46">
        <v>8824.9</v>
      </c>
      <c r="F14" s="66"/>
    </row>
    <row r="15" spans="1:6" ht="25.5" x14ac:dyDescent="0.2">
      <c r="B15" s="18" t="s">
        <v>83</v>
      </c>
      <c r="C15" s="21" t="s">
        <v>84</v>
      </c>
      <c r="D15" s="46">
        <v>5232</v>
      </c>
      <c r="E15" s="46">
        <v>5112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9403</v>
      </c>
      <c r="E16" s="38">
        <f>SUM(E17+E18)</f>
        <v>1855.1</v>
      </c>
      <c r="F16" s="66"/>
    </row>
    <row r="17" spans="1:6" x14ac:dyDescent="0.2">
      <c r="B17" s="18" t="s">
        <v>45</v>
      </c>
      <c r="C17" s="21" t="s">
        <v>11</v>
      </c>
      <c r="D17" s="46">
        <v>3151</v>
      </c>
      <c r="E17" s="46">
        <v>577.4</v>
      </c>
      <c r="F17" s="66"/>
    </row>
    <row r="18" spans="1:6" x14ac:dyDescent="0.2">
      <c r="B18" s="18" t="s">
        <v>43</v>
      </c>
      <c r="C18" s="21" t="s">
        <v>35</v>
      </c>
      <c r="D18" s="46">
        <v>6252</v>
      </c>
      <c r="E18" s="46">
        <v>1277.7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8670</v>
      </c>
      <c r="E19" s="38">
        <f>SUM(E20:E20)</f>
        <v>2715</v>
      </c>
      <c r="F19" s="66"/>
    </row>
    <row r="20" spans="1:6" ht="25.5" x14ac:dyDescent="0.2">
      <c r="B20" s="23" t="s">
        <v>61</v>
      </c>
      <c r="C20" s="24" t="s">
        <v>60</v>
      </c>
      <c r="D20" s="46">
        <v>8670</v>
      </c>
      <c r="E20" s="46">
        <v>2715</v>
      </c>
      <c r="F20" s="66"/>
    </row>
    <row r="21" spans="1:6" ht="25.5" x14ac:dyDescent="0.2">
      <c r="B21" s="23" t="s">
        <v>155</v>
      </c>
      <c r="C21" s="20" t="s">
        <v>154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13209.900000000001</v>
      </c>
      <c r="E22" s="38">
        <f>SUM(E23+E26+E24+E25)</f>
        <v>7385</v>
      </c>
      <c r="F22" s="66"/>
    </row>
    <row r="23" spans="1:6" x14ac:dyDescent="0.2">
      <c r="B23" s="18" t="s">
        <v>56</v>
      </c>
      <c r="C23" s="25" t="s">
        <v>86</v>
      </c>
      <c r="D23" s="46">
        <v>6309.5</v>
      </c>
      <c r="E23" s="46">
        <v>5200</v>
      </c>
      <c r="F23" s="66"/>
    </row>
    <row r="24" spans="1:6" ht="25.5" x14ac:dyDescent="0.2">
      <c r="B24" s="18" t="s">
        <v>56</v>
      </c>
      <c r="C24" s="25" t="s">
        <v>85</v>
      </c>
      <c r="D24" s="46">
        <v>2765.3</v>
      </c>
      <c r="E24" s="46">
        <v>790.2</v>
      </c>
      <c r="F24" s="66"/>
    </row>
    <row r="25" spans="1:6" ht="25.5" x14ac:dyDescent="0.2">
      <c r="B25" s="18" t="s">
        <v>56</v>
      </c>
      <c r="C25" s="25" t="s">
        <v>182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178</v>
      </c>
      <c r="D26" s="46">
        <v>4135.1000000000004</v>
      </c>
      <c r="E26" s="46">
        <v>1394.8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621.1</v>
      </c>
      <c r="E27" s="38">
        <v>66.5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377.9</v>
      </c>
      <c r="E28" s="38">
        <f>SUM(E29:E30)</f>
        <v>30.1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144</v>
      </c>
      <c r="C30" s="21" t="s">
        <v>143</v>
      </c>
      <c r="D30" s="42">
        <v>377.9</v>
      </c>
      <c r="E30" s="46">
        <v>30.1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SUM(D32:D34)</f>
        <v>1322.6</v>
      </c>
      <c r="E31" s="37">
        <f>SUM(E32:E34)</f>
        <v>853.09999999999991</v>
      </c>
      <c r="F31" s="66"/>
    </row>
    <row r="32" spans="1:6" x14ac:dyDescent="0.2">
      <c r="B32" s="23" t="s">
        <v>176</v>
      </c>
      <c r="C32" s="24" t="s">
        <v>175</v>
      </c>
      <c r="D32" s="42">
        <v>0</v>
      </c>
      <c r="E32" s="42">
        <v>322</v>
      </c>
      <c r="F32" s="66"/>
    </row>
    <row r="33" spans="1:6" x14ac:dyDescent="0.2">
      <c r="B33" s="18" t="s">
        <v>64</v>
      </c>
      <c r="C33" s="24" t="s">
        <v>62</v>
      </c>
      <c r="D33" s="42">
        <v>0</v>
      </c>
      <c r="E33" s="46">
        <v>97.7</v>
      </c>
      <c r="F33" s="66"/>
    </row>
    <row r="34" spans="1:6" x14ac:dyDescent="0.2">
      <c r="B34" s="18" t="s">
        <v>65</v>
      </c>
      <c r="C34" s="24" t="s">
        <v>63</v>
      </c>
      <c r="D34" s="42">
        <v>1322.6</v>
      </c>
      <c r="E34" s="46">
        <v>433.4</v>
      </c>
      <c r="F34" s="66"/>
    </row>
    <row r="35" spans="1:6" x14ac:dyDescent="0.2">
      <c r="B35" s="18" t="s">
        <v>186</v>
      </c>
      <c r="C35" s="20" t="s">
        <v>183</v>
      </c>
      <c r="D35" s="38">
        <f>SUM(D36)</f>
        <v>0</v>
      </c>
      <c r="E35" s="38">
        <f>SUM(E36)</f>
        <v>0</v>
      </c>
      <c r="F35" s="66"/>
    </row>
    <row r="36" spans="1:6" ht="25.5" x14ac:dyDescent="0.2">
      <c r="B36" s="18" t="s">
        <v>185</v>
      </c>
      <c r="C36" s="24" t="s">
        <v>184</v>
      </c>
      <c r="D36" s="42">
        <v>0</v>
      </c>
      <c r="E36" s="46">
        <v>0</v>
      </c>
      <c r="F36" s="66"/>
    </row>
    <row r="37" spans="1:6" x14ac:dyDescent="0.2">
      <c r="A37" s="2"/>
      <c r="B37" s="18" t="s">
        <v>41</v>
      </c>
      <c r="C37" s="22" t="s">
        <v>42</v>
      </c>
      <c r="D37" s="37">
        <v>2399.6999999999998</v>
      </c>
      <c r="E37" s="38">
        <v>327.60000000000002</v>
      </c>
      <c r="F37" s="66"/>
    </row>
    <row r="38" spans="1:6" ht="16.5" customHeight="1" x14ac:dyDescent="0.2">
      <c r="A38" s="2"/>
      <c r="B38" s="18" t="s">
        <v>165</v>
      </c>
      <c r="C38" s="22" t="s">
        <v>164</v>
      </c>
      <c r="D38" s="37">
        <v>0</v>
      </c>
      <c r="E38" s="38">
        <v>0</v>
      </c>
      <c r="F38" s="66"/>
    </row>
    <row r="39" spans="1:6" ht="15.75" x14ac:dyDescent="0.25">
      <c r="B39" s="18"/>
      <c r="C39" s="27" t="s">
        <v>37</v>
      </c>
      <c r="D39" s="37">
        <f>SUM(D40+D49+D50+D48)</f>
        <v>1093138.6000000001</v>
      </c>
      <c r="E39" s="37">
        <f>SUM(E40+E49+E50+E48)</f>
        <v>453370.7</v>
      </c>
      <c r="F39" s="66"/>
    </row>
    <row r="40" spans="1:6" ht="15.75" x14ac:dyDescent="0.2">
      <c r="B40" s="18" t="s">
        <v>16</v>
      </c>
      <c r="C40" s="28" t="s">
        <v>55</v>
      </c>
      <c r="D40" s="37">
        <f>SUM(D41+D45+D46+D47)</f>
        <v>1093138.6000000001</v>
      </c>
      <c r="E40" s="37">
        <f>SUM(E41+E45+E46+E47)</f>
        <v>453370.7</v>
      </c>
      <c r="F40" s="66"/>
    </row>
    <row r="41" spans="1:6" x14ac:dyDescent="0.2">
      <c r="B41" s="18" t="s">
        <v>145</v>
      </c>
      <c r="C41" s="21" t="s">
        <v>17</v>
      </c>
      <c r="D41" s="42">
        <f>D42+D43+D44</f>
        <v>432593.20000000007</v>
      </c>
      <c r="E41" s="42">
        <f>E42+E43+E44</f>
        <v>242744.59999999998</v>
      </c>
      <c r="F41" s="66"/>
    </row>
    <row r="42" spans="1:6" x14ac:dyDescent="0.2">
      <c r="B42" s="18" t="s">
        <v>156</v>
      </c>
      <c r="C42" s="21" t="s">
        <v>47</v>
      </c>
      <c r="D42" s="42">
        <v>289873.40000000002</v>
      </c>
      <c r="E42" s="46">
        <v>173711.3</v>
      </c>
      <c r="F42" s="66"/>
    </row>
    <row r="43" spans="1:6" x14ac:dyDescent="0.2">
      <c r="B43" s="18" t="s">
        <v>157</v>
      </c>
      <c r="C43" s="21" t="s">
        <v>53</v>
      </c>
      <c r="D43" s="42">
        <v>36159.9</v>
      </c>
      <c r="E43" s="46">
        <v>0</v>
      </c>
      <c r="F43" s="66"/>
    </row>
    <row r="44" spans="1:6" ht="25.5" x14ac:dyDescent="0.2">
      <c r="B44" s="18" t="s">
        <v>158</v>
      </c>
      <c r="C44" s="62" t="s">
        <v>159</v>
      </c>
      <c r="D44" s="42">
        <v>106559.9</v>
      </c>
      <c r="E44" s="46">
        <v>69033.3</v>
      </c>
      <c r="F44" s="66"/>
    </row>
    <row r="45" spans="1:6" ht="25.5" x14ac:dyDescent="0.2">
      <c r="B45" s="18" t="s">
        <v>146</v>
      </c>
      <c r="C45" s="25" t="s">
        <v>49</v>
      </c>
      <c r="D45" s="45">
        <v>218295.2</v>
      </c>
      <c r="E45" s="46">
        <v>76430.899999999994</v>
      </c>
      <c r="F45" s="66"/>
    </row>
    <row r="46" spans="1:6" ht="25.5" x14ac:dyDescent="0.2">
      <c r="B46" s="18" t="s">
        <v>147</v>
      </c>
      <c r="C46" s="25" t="s">
        <v>50</v>
      </c>
      <c r="D46" s="45">
        <v>415954.3</v>
      </c>
      <c r="E46" s="46">
        <v>128181.2</v>
      </c>
      <c r="F46" s="66"/>
    </row>
    <row r="47" spans="1:6" x14ac:dyDescent="0.2">
      <c r="B47" s="18" t="s">
        <v>151</v>
      </c>
      <c r="C47" s="63" t="s">
        <v>150</v>
      </c>
      <c r="D47" s="45">
        <v>26295.9</v>
      </c>
      <c r="E47" s="46">
        <v>6014</v>
      </c>
      <c r="F47" s="66"/>
    </row>
    <row r="48" spans="1:6" ht="25.5" hidden="1" x14ac:dyDescent="0.2">
      <c r="B48" s="18" t="s">
        <v>160</v>
      </c>
      <c r="C48" s="25" t="s">
        <v>174</v>
      </c>
      <c r="D48" s="45">
        <v>0</v>
      </c>
      <c r="E48" s="46">
        <v>0</v>
      </c>
      <c r="F48" s="66"/>
    </row>
    <row r="49" spans="2:6" ht="51" x14ac:dyDescent="0.2">
      <c r="B49" s="18" t="s">
        <v>172</v>
      </c>
      <c r="C49" s="64" t="s">
        <v>173</v>
      </c>
      <c r="D49" s="45">
        <v>0</v>
      </c>
      <c r="E49" s="46">
        <v>0</v>
      </c>
      <c r="F49" s="66"/>
    </row>
    <row r="50" spans="2:6" ht="13.5" thickBot="1" x14ac:dyDescent="0.25">
      <c r="B50" s="18" t="s">
        <v>161</v>
      </c>
      <c r="C50" s="25" t="s">
        <v>72</v>
      </c>
      <c r="D50" s="46">
        <v>0</v>
      </c>
      <c r="E50" s="46">
        <v>0</v>
      </c>
      <c r="F50" s="66"/>
    </row>
    <row r="51" spans="2:6" ht="19.5" thickBot="1" x14ac:dyDescent="0.25">
      <c r="B51" s="17"/>
      <c r="C51" s="30" t="s">
        <v>38</v>
      </c>
      <c r="D51" s="58">
        <f>SUM(D6)</f>
        <v>1358220.2000000002</v>
      </c>
      <c r="E51" s="58">
        <f>SUM(E6)</f>
        <v>523626.4</v>
      </c>
      <c r="F51" s="66"/>
    </row>
    <row r="52" spans="2:6" x14ac:dyDescent="0.2">
      <c r="B52" s="32"/>
      <c r="C52" s="33" t="s">
        <v>18</v>
      </c>
      <c r="D52" s="34">
        <f>SUM(D53+D62+D65+D69+D77+D83+D88+D93+D96+D98+D74+D86)</f>
        <v>1415677.5</v>
      </c>
      <c r="E52" s="34">
        <f>SUM(E53+E62+E65+E69+E77+E83+E88+E93+E96+E98+E74+E86)</f>
        <v>473925.6</v>
      </c>
      <c r="F52" s="66"/>
    </row>
    <row r="53" spans="2:6" ht="15.75" x14ac:dyDescent="0.2">
      <c r="B53" s="35" t="s">
        <v>19</v>
      </c>
      <c r="C53" s="36" t="s">
        <v>139</v>
      </c>
      <c r="D53" s="37">
        <f>SUM(D54:D61)</f>
        <v>216129</v>
      </c>
      <c r="E53" s="38">
        <f>SUM(E54:E61)</f>
        <v>71684.399999999994</v>
      </c>
      <c r="F53" s="66"/>
    </row>
    <row r="54" spans="2:6" ht="25.5" x14ac:dyDescent="0.2">
      <c r="B54" s="39" t="s">
        <v>99</v>
      </c>
      <c r="C54" s="40" t="s">
        <v>124</v>
      </c>
      <c r="D54" s="42">
        <v>2730.8</v>
      </c>
      <c r="E54" s="46">
        <v>712.4</v>
      </c>
      <c r="F54" s="66"/>
    </row>
    <row r="55" spans="2:6" ht="38.25" x14ac:dyDescent="0.2">
      <c r="B55" s="39" t="s">
        <v>100</v>
      </c>
      <c r="C55" s="40" t="s">
        <v>125</v>
      </c>
      <c r="D55" s="42">
        <v>8447.2000000000007</v>
      </c>
      <c r="E55" s="46">
        <v>2161.9</v>
      </c>
      <c r="F55" s="66"/>
    </row>
    <row r="56" spans="2:6" ht="38.25" x14ac:dyDescent="0.2">
      <c r="B56" s="39" t="s">
        <v>101</v>
      </c>
      <c r="C56" s="40" t="s">
        <v>126</v>
      </c>
      <c r="D56" s="42">
        <v>52073</v>
      </c>
      <c r="E56" s="46">
        <v>17233.400000000001</v>
      </c>
      <c r="F56" s="66"/>
    </row>
    <row r="57" spans="2:6" x14ac:dyDescent="0.2">
      <c r="B57" s="39" t="s">
        <v>141</v>
      </c>
      <c r="C57" s="40" t="s">
        <v>142</v>
      </c>
      <c r="D57" s="42">
        <v>18.399999999999999</v>
      </c>
      <c r="E57" s="46">
        <v>0</v>
      </c>
      <c r="F57" s="66"/>
    </row>
    <row r="58" spans="2:6" ht="25.5" x14ac:dyDescent="0.2">
      <c r="B58" s="39" t="s">
        <v>102</v>
      </c>
      <c r="C58" s="40" t="s">
        <v>127</v>
      </c>
      <c r="D58" s="42">
        <v>17216.599999999999</v>
      </c>
      <c r="E58" s="46">
        <v>5081.3</v>
      </c>
      <c r="F58" s="66"/>
    </row>
    <row r="59" spans="2:6" x14ac:dyDescent="0.2">
      <c r="B59" s="39" t="s">
        <v>179</v>
      </c>
      <c r="C59" s="40" t="s">
        <v>180</v>
      </c>
      <c r="D59" s="42">
        <v>0</v>
      </c>
      <c r="E59" s="46">
        <v>0</v>
      </c>
      <c r="F59" s="66"/>
    </row>
    <row r="60" spans="2:6" x14ac:dyDescent="0.2">
      <c r="B60" s="39" t="s">
        <v>152</v>
      </c>
      <c r="C60" s="40" t="s">
        <v>153</v>
      </c>
      <c r="D60" s="42">
        <v>500</v>
      </c>
      <c r="E60" s="46">
        <v>0</v>
      </c>
      <c r="F60" s="66"/>
    </row>
    <row r="61" spans="2:6" x14ac:dyDescent="0.2">
      <c r="B61" s="39" t="s">
        <v>103</v>
      </c>
      <c r="C61" s="40" t="s">
        <v>104</v>
      </c>
      <c r="D61" s="42">
        <v>135143</v>
      </c>
      <c r="E61" s="46">
        <v>46495.4</v>
      </c>
      <c r="F61" s="66"/>
    </row>
    <row r="62" spans="2:6" ht="31.5" x14ac:dyDescent="0.2">
      <c r="B62" s="35" t="s">
        <v>20</v>
      </c>
      <c r="C62" s="41" t="s">
        <v>140</v>
      </c>
      <c r="D62" s="37">
        <f>SUM(D63:D64)</f>
        <v>380</v>
      </c>
      <c r="E62" s="37">
        <f>SUM(E63:E64)</f>
        <v>0</v>
      </c>
      <c r="F62" s="66"/>
    </row>
    <row r="63" spans="2:6" ht="25.5" x14ac:dyDescent="0.2">
      <c r="B63" s="52" t="s">
        <v>171</v>
      </c>
      <c r="C63" s="53" t="s">
        <v>118</v>
      </c>
      <c r="D63" s="42">
        <v>300</v>
      </c>
      <c r="E63" s="42">
        <v>0</v>
      </c>
      <c r="F63" s="66"/>
    </row>
    <row r="64" spans="2:6" ht="25.5" x14ac:dyDescent="0.2">
      <c r="B64" s="52" t="s">
        <v>121</v>
      </c>
      <c r="C64" s="59" t="s">
        <v>122</v>
      </c>
      <c r="D64" s="42">
        <v>80</v>
      </c>
      <c r="E64" s="46">
        <v>0</v>
      </c>
      <c r="F64" s="66"/>
    </row>
    <row r="65" spans="2:6" ht="15.75" x14ac:dyDescent="0.2">
      <c r="B65" s="35" t="s">
        <v>21</v>
      </c>
      <c r="C65" s="41" t="s">
        <v>119</v>
      </c>
      <c r="D65" s="37">
        <f>SUM(D66:D68)</f>
        <v>111405.49999999999</v>
      </c>
      <c r="E65" s="37">
        <f>SUM(E66:E68)</f>
        <v>19704.5</v>
      </c>
      <c r="F65" s="66"/>
    </row>
    <row r="66" spans="2:6" x14ac:dyDescent="0.2">
      <c r="B66" s="52" t="s">
        <v>22</v>
      </c>
      <c r="C66" s="53" t="s">
        <v>23</v>
      </c>
      <c r="D66" s="42">
        <v>35246.6</v>
      </c>
      <c r="E66" s="46">
        <v>10004.9</v>
      </c>
      <c r="F66" s="66"/>
    </row>
    <row r="67" spans="2:6" x14ac:dyDescent="0.2">
      <c r="B67" s="52" t="s">
        <v>78</v>
      </c>
      <c r="C67" s="53" t="s">
        <v>128</v>
      </c>
      <c r="D67" s="42">
        <v>72514.2</v>
      </c>
      <c r="E67" s="46">
        <v>9699.6</v>
      </c>
      <c r="F67" s="66"/>
    </row>
    <row r="68" spans="2:6" x14ac:dyDescent="0.2">
      <c r="B68" s="52" t="s">
        <v>54</v>
      </c>
      <c r="C68" s="53" t="s">
        <v>129</v>
      </c>
      <c r="D68" s="42">
        <v>3644.7</v>
      </c>
      <c r="E68" s="46">
        <v>0</v>
      </c>
      <c r="F68" s="66"/>
    </row>
    <row r="69" spans="2:6" ht="15.75" x14ac:dyDescent="0.2">
      <c r="B69" s="35" t="s">
        <v>24</v>
      </c>
      <c r="C69" s="41" t="s">
        <v>25</v>
      </c>
      <c r="D69" s="43">
        <f>SUM(D70:D73)</f>
        <v>288957.10000000003</v>
      </c>
      <c r="E69" s="43">
        <f>SUM(E70:E73)</f>
        <v>104809</v>
      </c>
      <c r="F69" s="66"/>
    </row>
    <row r="70" spans="2:6" x14ac:dyDescent="0.2">
      <c r="B70" s="52" t="s">
        <v>26</v>
      </c>
      <c r="C70" s="53" t="s">
        <v>27</v>
      </c>
      <c r="D70" s="42">
        <v>2850</v>
      </c>
      <c r="E70" s="46">
        <v>635.5</v>
      </c>
      <c r="F70" s="66"/>
    </row>
    <row r="71" spans="2:6" x14ac:dyDescent="0.2">
      <c r="B71" s="52" t="s">
        <v>28</v>
      </c>
      <c r="C71" s="53" t="s">
        <v>29</v>
      </c>
      <c r="D71" s="45">
        <v>85780.6</v>
      </c>
      <c r="E71" s="46">
        <v>25304.6</v>
      </c>
      <c r="F71" s="66"/>
    </row>
    <row r="72" spans="2:6" x14ac:dyDescent="0.2">
      <c r="B72" s="52" t="s">
        <v>51</v>
      </c>
      <c r="C72" s="53" t="s">
        <v>52</v>
      </c>
      <c r="D72" s="45">
        <v>199798.7</v>
      </c>
      <c r="E72" s="46">
        <v>78868.899999999994</v>
      </c>
      <c r="F72" s="66"/>
    </row>
    <row r="73" spans="2:6" x14ac:dyDescent="0.2">
      <c r="B73" s="52" t="s">
        <v>79</v>
      </c>
      <c r="C73" s="53" t="s">
        <v>130</v>
      </c>
      <c r="D73" s="45">
        <v>527.79999999999995</v>
      </c>
      <c r="E73" s="46">
        <v>0</v>
      </c>
      <c r="F73" s="66"/>
    </row>
    <row r="74" spans="2:6" ht="15.75" x14ac:dyDescent="0.2">
      <c r="B74" s="35" t="s">
        <v>137</v>
      </c>
      <c r="C74" s="41" t="s">
        <v>138</v>
      </c>
      <c r="D74" s="44">
        <f>SUM(D75+D76)</f>
        <v>560.9</v>
      </c>
      <c r="E74" s="44">
        <f>SUM(E75+E76)</f>
        <v>22.7</v>
      </c>
      <c r="F74" s="66"/>
    </row>
    <row r="75" spans="2:6" x14ac:dyDescent="0.2">
      <c r="B75" s="52" t="s">
        <v>162</v>
      </c>
      <c r="C75" s="53" t="s">
        <v>163</v>
      </c>
      <c r="D75" s="45">
        <v>515.9</v>
      </c>
      <c r="E75" s="46">
        <v>22.7</v>
      </c>
      <c r="F75" s="66"/>
    </row>
    <row r="76" spans="2:6" x14ac:dyDescent="0.2">
      <c r="B76" s="52" t="s">
        <v>167</v>
      </c>
      <c r="C76" s="53" t="s">
        <v>168</v>
      </c>
      <c r="D76" s="45">
        <v>45</v>
      </c>
      <c r="E76" s="46">
        <v>0</v>
      </c>
      <c r="F76" s="66"/>
    </row>
    <row r="77" spans="2:6" ht="15.75" x14ac:dyDescent="0.2">
      <c r="B77" s="35" t="s">
        <v>30</v>
      </c>
      <c r="C77" s="41" t="s">
        <v>31</v>
      </c>
      <c r="D77" s="44">
        <f>SUM(D78:D82)</f>
        <v>605472.30000000005</v>
      </c>
      <c r="E77" s="44">
        <f>SUM(E78:E82)</f>
        <v>206755.20000000001</v>
      </c>
      <c r="F77" s="66"/>
    </row>
    <row r="78" spans="2:6" x14ac:dyDescent="0.2">
      <c r="B78" s="52" t="s">
        <v>91</v>
      </c>
      <c r="C78" s="53" t="s">
        <v>92</v>
      </c>
      <c r="D78" s="45">
        <v>192163.8</v>
      </c>
      <c r="E78" s="46">
        <v>67354.600000000006</v>
      </c>
      <c r="F78" s="66"/>
    </row>
    <row r="79" spans="2:6" x14ac:dyDescent="0.2">
      <c r="B79" s="52" t="s">
        <v>93</v>
      </c>
      <c r="C79" s="53" t="s">
        <v>94</v>
      </c>
      <c r="D79" s="45">
        <v>271769.8</v>
      </c>
      <c r="E79" s="46">
        <v>94328.4</v>
      </c>
      <c r="F79" s="66"/>
    </row>
    <row r="80" spans="2:6" x14ac:dyDescent="0.2">
      <c r="B80" s="52" t="s">
        <v>123</v>
      </c>
      <c r="C80" s="53" t="s">
        <v>131</v>
      </c>
      <c r="D80" s="45">
        <v>95840.3</v>
      </c>
      <c r="E80" s="46">
        <v>34771.599999999999</v>
      </c>
      <c r="F80" s="66"/>
    </row>
    <row r="81" spans="2:6" x14ac:dyDescent="0.2">
      <c r="B81" s="52" t="s">
        <v>95</v>
      </c>
      <c r="C81" s="53" t="s">
        <v>96</v>
      </c>
      <c r="D81" s="45">
        <v>9112</v>
      </c>
      <c r="E81" s="46">
        <v>3814.9</v>
      </c>
      <c r="F81" s="66"/>
    </row>
    <row r="82" spans="2:6" x14ac:dyDescent="0.2">
      <c r="B82" s="52" t="s">
        <v>97</v>
      </c>
      <c r="C82" s="53" t="s">
        <v>98</v>
      </c>
      <c r="D82" s="45">
        <v>36586.400000000001</v>
      </c>
      <c r="E82" s="46">
        <v>6485.7</v>
      </c>
      <c r="F82" s="66"/>
    </row>
    <row r="83" spans="2:6" ht="15.75" x14ac:dyDescent="0.2">
      <c r="B83" s="35" t="s">
        <v>32</v>
      </c>
      <c r="C83" s="41" t="s">
        <v>132</v>
      </c>
      <c r="D83" s="37">
        <f>SUM(D84:D85)</f>
        <v>86186.9</v>
      </c>
      <c r="E83" s="38">
        <f>SUM(E84:E85)</f>
        <v>33575.599999999999</v>
      </c>
      <c r="F83" s="66"/>
    </row>
    <row r="84" spans="2:6" x14ac:dyDescent="0.2">
      <c r="B84" s="52" t="s">
        <v>105</v>
      </c>
      <c r="C84" s="53" t="s">
        <v>133</v>
      </c>
      <c r="D84" s="42">
        <v>56193.1</v>
      </c>
      <c r="E84" s="46">
        <v>23289</v>
      </c>
      <c r="F84" s="66"/>
    </row>
    <row r="85" spans="2:6" x14ac:dyDescent="0.2">
      <c r="B85" s="52" t="s">
        <v>106</v>
      </c>
      <c r="C85" s="53" t="s">
        <v>134</v>
      </c>
      <c r="D85" s="42">
        <v>29993.8</v>
      </c>
      <c r="E85" s="46">
        <v>10286.6</v>
      </c>
      <c r="F85" s="66"/>
    </row>
    <row r="86" spans="2:6" ht="15.75" x14ac:dyDescent="0.2">
      <c r="B86" s="35" t="s">
        <v>87</v>
      </c>
      <c r="C86" s="41" t="s">
        <v>88</v>
      </c>
      <c r="D86" s="44">
        <f>SUM(D87)</f>
        <v>36.4</v>
      </c>
      <c r="E86" s="44">
        <f>SUM(E87)</f>
        <v>0</v>
      </c>
      <c r="F86" s="66"/>
    </row>
    <row r="87" spans="2:6" x14ac:dyDescent="0.2">
      <c r="B87" s="52" t="s">
        <v>89</v>
      </c>
      <c r="C87" s="53" t="s">
        <v>90</v>
      </c>
      <c r="D87" s="45">
        <v>36.4</v>
      </c>
      <c r="E87" s="46">
        <v>0</v>
      </c>
      <c r="F87" s="66"/>
    </row>
    <row r="88" spans="2:6" ht="15.75" x14ac:dyDescent="0.2">
      <c r="B88" s="35">
        <v>1000</v>
      </c>
      <c r="C88" s="41" t="s">
        <v>33</v>
      </c>
      <c r="D88" s="37">
        <f>SUM(D89:D92)</f>
        <v>50727.5</v>
      </c>
      <c r="E88" s="38">
        <f>SUM(E89:E92)</f>
        <v>16642.5</v>
      </c>
      <c r="F88" s="66"/>
    </row>
    <row r="89" spans="2:6" x14ac:dyDescent="0.2">
      <c r="B89" s="52" t="s">
        <v>107</v>
      </c>
      <c r="C89" s="53" t="s">
        <v>108</v>
      </c>
      <c r="D89" s="42">
        <v>1492.5</v>
      </c>
      <c r="E89" s="46">
        <v>500</v>
      </c>
      <c r="F89" s="66"/>
    </row>
    <row r="90" spans="2:6" x14ac:dyDescent="0.2">
      <c r="B90" s="52" t="s">
        <v>109</v>
      </c>
      <c r="C90" s="53" t="s">
        <v>110</v>
      </c>
      <c r="D90" s="42">
        <v>42606.8</v>
      </c>
      <c r="E90" s="46">
        <v>15290.9</v>
      </c>
      <c r="F90" s="66"/>
    </row>
    <row r="91" spans="2:6" x14ac:dyDescent="0.2">
      <c r="B91" s="52" t="s">
        <v>111</v>
      </c>
      <c r="C91" s="53" t="s">
        <v>112</v>
      </c>
      <c r="D91" s="42">
        <v>5407.7</v>
      </c>
      <c r="E91" s="46">
        <v>596.6</v>
      </c>
      <c r="F91" s="66"/>
    </row>
    <row r="92" spans="2:6" x14ac:dyDescent="0.2">
      <c r="B92" s="52" t="s">
        <v>113</v>
      </c>
      <c r="C92" s="53" t="s">
        <v>114</v>
      </c>
      <c r="D92" s="42">
        <v>1220.5</v>
      </c>
      <c r="E92" s="46">
        <v>255</v>
      </c>
      <c r="F92" s="66"/>
    </row>
    <row r="93" spans="2:6" ht="15.75" x14ac:dyDescent="0.2">
      <c r="B93" s="35" t="s">
        <v>66</v>
      </c>
      <c r="C93" s="41" t="s">
        <v>67</v>
      </c>
      <c r="D93" s="38">
        <f>SUM(D94:D95)</f>
        <v>51187.799999999996</v>
      </c>
      <c r="E93" s="38">
        <f>SUM(E94:E95)</f>
        <v>18928.400000000001</v>
      </c>
      <c r="F93" s="66"/>
    </row>
    <row r="94" spans="2:6" x14ac:dyDescent="0.2">
      <c r="B94" s="52" t="s">
        <v>115</v>
      </c>
      <c r="C94" s="53" t="s">
        <v>136</v>
      </c>
      <c r="D94" s="42">
        <v>45893.2</v>
      </c>
      <c r="E94" s="46">
        <v>18928.400000000001</v>
      </c>
      <c r="F94" s="66"/>
    </row>
    <row r="95" spans="2:6" x14ac:dyDescent="0.2">
      <c r="B95" s="52" t="s">
        <v>148</v>
      </c>
      <c r="C95" s="53" t="s">
        <v>149</v>
      </c>
      <c r="D95" s="42">
        <v>5294.6</v>
      </c>
      <c r="E95" s="46">
        <v>0</v>
      </c>
      <c r="F95" s="66"/>
    </row>
    <row r="96" spans="2:6" ht="15.75" x14ac:dyDescent="0.2">
      <c r="B96" s="35" t="s">
        <v>68</v>
      </c>
      <c r="C96" s="41" t="s">
        <v>69</v>
      </c>
      <c r="D96" s="38">
        <f>SUM(D97)</f>
        <v>4634.1000000000004</v>
      </c>
      <c r="E96" s="38">
        <f>SUM(E97)</f>
        <v>1803.3</v>
      </c>
      <c r="F96" s="66"/>
    </row>
    <row r="97" spans="1:6" x14ac:dyDescent="0.2">
      <c r="B97" s="54" t="s">
        <v>116</v>
      </c>
      <c r="C97" s="55" t="s">
        <v>117</v>
      </c>
      <c r="D97" s="56">
        <v>4634.1000000000004</v>
      </c>
      <c r="E97" s="57">
        <v>1803.3</v>
      </c>
      <c r="F97" s="66"/>
    </row>
    <row r="98" spans="1:6" ht="15.75" x14ac:dyDescent="0.2">
      <c r="B98" s="47" t="s">
        <v>70</v>
      </c>
      <c r="C98" s="48" t="s">
        <v>71</v>
      </c>
      <c r="D98" s="49">
        <f>SUM(D99)</f>
        <v>0</v>
      </c>
      <c r="E98" s="49">
        <f>SUM(E99)</f>
        <v>0</v>
      </c>
      <c r="F98" s="66"/>
    </row>
    <row r="99" spans="1:6" ht="13.5" thickBot="1" x14ac:dyDescent="0.25">
      <c r="B99" s="54" t="s">
        <v>166</v>
      </c>
      <c r="C99" s="55" t="s">
        <v>135</v>
      </c>
      <c r="D99" s="56">
        <v>0</v>
      </c>
      <c r="E99" s="57">
        <v>0</v>
      </c>
      <c r="F99" s="66"/>
    </row>
    <row r="100" spans="1:6" ht="19.5" thickBot="1" x14ac:dyDescent="0.25">
      <c r="B100" s="61"/>
      <c r="C100" s="30" t="s">
        <v>120</v>
      </c>
      <c r="D100" s="58">
        <f>SUM(D53+D62+D65+D69+D77+D83+D88+D93+D96+D98+D74+D86)</f>
        <v>1415677.5</v>
      </c>
      <c r="E100" s="58">
        <f>SUM(E53+E62+E65+E69+E77+E83+E88+E93+E96+E98+E74+E86)</f>
        <v>473925.6</v>
      </c>
      <c r="F100" s="66"/>
    </row>
    <row r="101" spans="1:6" ht="16.5" customHeight="1" x14ac:dyDescent="0.2">
      <c r="B101" s="50"/>
      <c r="C101" s="31" t="s">
        <v>34</v>
      </c>
      <c r="D101" s="65">
        <f>SUM(D51-D100)</f>
        <v>-57457.299999999814</v>
      </c>
      <c r="E101" s="51">
        <f>SUM(E51-E100)</f>
        <v>49700.800000000047</v>
      </c>
      <c r="F101" s="66"/>
    </row>
    <row r="102" spans="1:6" ht="23.25" customHeight="1" x14ac:dyDescent="0.2">
      <c r="B102" s="78" t="s">
        <v>181</v>
      </c>
      <c r="C102" s="79"/>
      <c r="D102" s="79"/>
      <c r="E102" s="79"/>
    </row>
    <row r="103" spans="1:6" ht="19.5" customHeight="1" x14ac:dyDescent="0.2">
      <c r="A103" s="67"/>
      <c r="B103" s="67"/>
      <c r="C103" s="67"/>
      <c r="D103" s="67"/>
      <c r="E103" s="67"/>
      <c r="F103" s="67"/>
    </row>
    <row r="104" spans="1:6" ht="42.75" customHeight="1" x14ac:dyDescent="0.2">
      <c r="A104" s="3"/>
      <c r="B104" s="8"/>
      <c r="C104" s="9"/>
      <c r="D104" s="10"/>
      <c r="E104" s="14"/>
    </row>
    <row r="105" spans="1:6" x14ac:dyDescent="0.2">
      <c r="A105" s="3"/>
      <c r="B105" s="8"/>
      <c r="C105" s="9"/>
      <c r="D105" s="10"/>
      <c r="E105" s="14"/>
    </row>
    <row r="106" spans="1:6" x14ac:dyDescent="0.2">
      <c r="A106" s="3"/>
      <c r="B106" s="8"/>
      <c r="C106" s="9"/>
      <c r="D106" s="10"/>
      <c r="E106" s="14"/>
    </row>
    <row r="107" spans="1:6" ht="15" x14ac:dyDescent="0.2">
      <c r="A107" s="3"/>
      <c r="B107" s="16"/>
      <c r="C107" s="16"/>
      <c r="D107" s="16"/>
      <c r="E107" s="16"/>
    </row>
    <row r="108" spans="1:6" ht="15" x14ac:dyDescent="0.2">
      <c r="A108" s="3"/>
      <c r="B108" s="11"/>
      <c r="C108" s="12"/>
      <c r="D108" s="13"/>
      <c r="E108" s="15"/>
      <c r="F108" s="13"/>
    </row>
    <row r="109" spans="1:6" x14ac:dyDescent="0.2">
      <c r="A109" s="3"/>
      <c r="B109" s="5"/>
      <c r="C109" s="5"/>
    </row>
    <row r="110" spans="1:6" x14ac:dyDescent="0.2">
      <c r="A110" s="3"/>
      <c r="C110" s="7"/>
    </row>
    <row r="111" spans="1:6" x14ac:dyDescent="0.2">
      <c r="A111" s="3"/>
    </row>
    <row r="112" spans="1:6" x14ac:dyDescent="0.2">
      <c r="A112" s="3"/>
    </row>
    <row r="114" spans="1:3" ht="18.75" customHeight="1" x14ac:dyDescent="0.2"/>
    <row r="115" spans="1:3" ht="25.5" customHeight="1" x14ac:dyDescent="0.2">
      <c r="A115" s="6"/>
    </row>
    <row r="117" spans="1:3" x14ac:dyDescent="0.2">
      <c r="C117" s="4"/>
    </row>
    <row r="118" spans="1:3" x14ac:dyDescent="0.2">
      <c r="C118" s="4"/>
    </row>
    <row r="119" spans="1:3" x14ac:dyDescent="0.2">
      <c r="C119" s="4"/>
    </row>
    <row r="120" spans="1:3" x14ac:dyDescent="0.2">
      <c r="C120" s="4"/>
    </row>
    <row r="121" spans="1:3" x14ac:dyDescent="0.2">
      <c r="C121" s="4"/>
    </row>
    <row r="122" spans="1:3" x14ac:dyDescent="0.2">
      <c r="C122" s="4"/>
    </row>
    <row r="123" spans="1:3" x14ac:dyDescent="0.2">
      <c r="C123" s="4"/>
    </row>
    <row r="124" spans="1:3" x14ac:dyDescent="0.2">
      <c r="C124" s="4"/>
    </row>
    <row r="125" spans="1:3" x14ac:dyDescent="0.2">
      <c r="C125" s="4"/>
    </row>
    <row r="126" spans="1:3" x14ac:dyDescent="0.2">
      <c r="C126" s="4"/>
    </row>
    <row r="127" spans="1:3" x14ac:dyDescent="0.2">
      <c r="C127" s="4"/>
    </row>
    <row r="128" spans="1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</sheetData>
  <mergeCells count="6">
    <mergeCell ref="A103:F103"/>
    <mergeCell ref="B2:E3"/>
    <mergeCell ref="B4:C5"/>
    <mergeCell ref="D4:D5"/>
    <mergeCell ref="E4:E5"/>
    <mergeCell ref="B102:E102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C290-37B3-45E6-8AF7-56B2CA8C0FD8}">
  <dimension ref="B2:O4"/>
  <sheetViews>
    <sheetView tabSelected="1" workbookViewId="0">
      <selection sqref="A1:XFD4"/>
    </sheetView>
  </sheetViews>
  <sheetFormatPr defaultRowHeight="12.75" x14ac:dyDescent="0.2"/>
  <sheetData>
    <row r="2" spans="2:15" x14ac:dyDescent="0.2">
      <c r="B2" s="80" t="s">
        <v>188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2:15" ht="34.5" customHeight="1" x14ac:dyDescent="0.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</sheetData>
  <mergeCells count="1">
    <mergeCell ref="B2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2024-05-15T08:03:49Z</cp:lastPrinted>
  <dcterms:created xsi:type="dcterms:W3CDTF">2005-02-24T04:25:28Z</dcterms:created>
  <dcterms:modified xsi:type="dcterms:W3CDTF">2024-07-23T05:10:45Z</dcterms:modified>
</cp:coreProperties>
</file>