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1075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5" i="1" l="1"/>
  <c r="C26" i="1" s="1"/>
  <c r="C14" i="1"/>
  <c r="C20" i="1" l="1"/>
  <c r="C22" i="1"/>
  <c r="C24" i="1"/>
  <c r="C27" i="1"/>
  <c r="C28" i="1"/>
  <c r="C19" i="1"/>
  <c r="C21" i="1"/>
  <c r="C23" i="1"/>
  <c r="C25" i="1"/>
  <c r="C29" i="1" l="1"/>
</calcChain>
</file>

<file path=xl/sharedStrings.xml><?xml version="1.0" encoding="utf-8"?>
<sst xmlns="http://schemas.openxmlformats.org/spreadsheetml/2006/main" count="39" uniqueCount="24">
  <si>
    <t>Налог на доходы физических лиц (подоходный налог)</t>
  </si>
  <si>
    <t>Налог на имущество физических лиц</t>
  </si>
  <si>
    <t>Земельный налог</t>
  </si>
  <si>
    <t>Транспортный налог</t>
  </si>
  <si>
    <t>рублей</t>
  </si>
  <si>
    <t>Наименование налога</t>
  </si>
  <si>
    <t>Распределение налоговых платежей между уровнями бюджетной системы:</t>
  </si>
  <si>
    <t>Краевой бюджет</t>
  </si>
  <si>
    <t>Бюджет г.Енисейска</t>
  </si>
  <si>
    <t>Доходы бюджета г.Енисейска будут направлены на:</t>
  </si>
  <si>
    <t>Введите сумму уплаченных налогов</t>
  </si>
  <si>
    <t>Итого:</t>
  </si>
  <si>
    <t>Общегосударственные вопросы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</si>
  <si>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</si>
  <si>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</si>
  <si>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</si>
  <si>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</si>
  <si>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</si>
  <si>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</si>
  <si>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</si>
  <si>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Прочие отрасли</t>
  </si>
  <si>
    <t>Средства массовой информации</t>
  </si>
  <si>
    <t>БЮДЖЕТНЫЙ КАЛЬКУЛЯТОР 2025г.</t>
  </si>
  <si>
    <t>(наглядный пример распределения расходов по налогам, уплаченным налогоплательщиком в 2025 году)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</si>
</sst>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u/>
      <sz val="18"/>
      <color theme="5" tint="-0.499984740745262"/>
      <name val="Times New Roman"/>
      <family val="1"/>
      <charset val="204"/>
    </font>
    <font>
      <i/>
      <u/>
      <sz val="11"/>
      <color theme="5" tint="-0.499984740745262"/>
      <name val="Calibri"/>
      <family val="2"/>
      <charset val="204"/>
      <scheme val="minor"/>
    </font>
    <font>
      <b/>
      <sz val="14"/>
      <color rgb="FF00206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i/>
      <sz val="14"/>
      <color theme="5" tint="-0.49998474074526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8" fillId="0" borderId="0" xfId="0" applyFont="1" applyBorder="1" applyProtection="1">
      <protection hidden="1"/>
    </xf>
    <xf numFmtId="3" fontId="9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0" fillId="2" borderId="0" xfId="0" applyFont="1" applyFill="1"/>
    <xf numFmtId="0" fontId="9" fillId="0" borderId="0" xfId="0" applyFont="1" applyBorder="1" applyProtection="1">
      <protection hidden="1"/>
    </xf>
    <xf numFmtId="0" fontId="3" fillId="0" borderId="0" xfId="0" applyFont="1" applyFill="1" applyAlignment="1">
      <alignment horizontal="center"/>
    </xf>
    <xf numFmtId="3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 wrapText="1"/>
      <protection hidden="1"/>
    </xf>
    <xf numFmtId="0" fontId="0" fillId="0" borderId="0" xfId="0" applyAlignment="1">
      <alignment horizontal="center" wrapText="1"/>
    </xf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5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674061470959346E-2"/>
          <c:y val="8.3872932701197916E-2"/>
          <c:w val="0.61809766241531361"/>
          <c:h val="0.85445579325380361"/>
        </c:manualLayout>
      </c:layout>
      <c:pie3DChart>
        <c:varyColors val="1"/>
        <c:ser>
          <c:idx val="0"/>
          <c:order val="0"/>
          <c:explosion val="25"/>
          <c:dPt>
            <c:idx val="3"/>
            <c:bubble3D val="0"/>
            <c:explosion val="15"/>
            <c:extLst xmlns:c16r2="http://schemas.microsoft.com/office/drawing/2015/06/chart">
              <c:ext xmlns:c16="http://schemas.microsoft.com/office/drawing/2014/chart" uri="{C3380CC4-5D6E-409C-BE32-E72D297353CC}">
                <c16:uniqueId val="{00000000-A575-4FB7-AD6C-B86201F70FF6}"/>
              </c:ext>
            </c:extLst>
          </c:dPt>
          <c:dPt>
            <c:idx val="4"/>
            <c:bubble3D val="0"/>
            <c:explosion val="1"/>
            <c:extLst xmlns:c16r2="http://schemas.microsoft.com/office/drawing/2015/06/chart">
              <c:ext xmlns:c16="http://schemas.microsoft.com/office/drawing/2014/chart" uri="{C3380CC4-5D6E-409C-BE32-E72D297353CC}">
                <c16:uniqueId val="{00000001-A575-4FB7-AD6C-B86201F70FF6}"/>
              </c:ext>
            </c:extLst>
          </c:dPt>
          <c:dPt>
            <c:idx val="5"/>
            <c:bubble3D val="0"/>
            <c:explosion val="1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575-4FB7-AD6C-B86201F70FF6}"/>
              </c:ext>
            </c:extLst>
          </c:dPt>
          <c:dPt>
            <c:idx val="7"/>
            <c:bubble3D val="0"/>
            <c:explosion val="35"/>
            <c:extLst xmlns:c16r2="http://schemas.microsoft.com/office/drawing/2015/06/chart">
              <c:ext xmlns:c16="http://schemas.microsoft.com/office/drawing/2014/chart" uri="{C3380CC4-5D6E-409C-BE32-E72D297353CC}">
                <c16:uniqueId val="{00000003-A575-4FB7-AD6C-B86201F70FF6}"/>
              </c:ext>
            </c:extLst>
          </c:dPt>
          <c:dPt>
            <c:idx val="8"/>
            <c:bubble3D val="0"/>
            <c:explosion val="45"/>
            <c:extLst xmlns:c16r2="http://schemas.microsoft.com/office/drawing/2015/06/chart">
              <c:ext xmlns:c16="http://schemas.microsoft.com/office/drawing/2014/chart" uri="{C3380CC4-5D6E-409C-BE32-E72D297353CC}">
                <c16:uniqueId val="{00000004-A575-4FB7-AD6C-B86201F70FF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Лист1!$B$19:$B$28</c:f>
              <c:strCache>
                <c:ptCount val="10"/>
                <c:pt idx="0">
                  <c:v>Общегосударственные вопросы</c:v>
                </c:pt>
                <c:pt idx="1">
                  <c:v>Национальная экономика</c:v>
                </c:pt>
                <c:pt idx="2">
                  <c:v>Жилищно-коммунальное хозяйство</c:v>
                </c:pt>
                <c:pt idx="3">
                  <c:v>Образование</c:v>
                </c:pt>
                <c:pt idx="4">
                  <c:v>Культура, кинематография</c:v>
                </c:pt>
                <c:pt idx="5">
                  <c:v>Социальная политика</c:v>
                </c:pt>
                <c:pt idx="6">
                  <c:v>Физическая культура и спорт</c:v>
                </c:pt>
                <c:pt idx="7">
                  <c:v>Средства массовой информации</c:v>
                </c:pt>
                <c:pt idx="8">
                  <c:v>Обслуживание государственного и муниципального долга</c:v>
                </c:pt>
                <c:pt idx="9">
                  <c:v>Прочие отрасли</c:v>
                </c:pt>
              </c:strCache>
            </c:strRef>
          </c:cat>
          <c:val>
            <c:numRef>
              <c:f>Лист1!$C$19:$C$28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75-4FB7-AD6C-B86201F7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811353354700004"/>
          <c:y val="2.4971524381811033E-2"/>
          <c:w val="0.26951566951566952"/>
          <c:h val="0.96636696722227289"/>
        </c:manualLayout>
      </c:layout>
      <c:overlay val="0"/>
      <c:txPr>
        <a:bodyPr/>
        <a:lstStyle/>
        <a:p>
          <a:pPr>
            <a:defRPr sz="900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10</xdr:row>
      <xdr:rowOff>166686</xdr:rowOff>
    </xdr:from>
    <xdr:to>
      <xdr:col>13</xdr:col>
      <xdr:colOff>476250</xdr:colOff>
      <xdr:row>35</xdr:row>
      <xdr:rowOff>38100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tabSelected="1" workbookViewId="0">
      <selection activeCell="B3" sqref="B3:D3"/>
    </sheetView>
  </sheetViews>
  <sheetFormatPr defaultRowHeight="15" x14ac:dyDescent="0.25"/>
  <cols>
    <col min="2" max="2" width="57.85546875" customWidth="1"/>
    <col min="3" max="3" width="17" customWidth="1"/>
    <col min="4" max="4" width="12.140625" customWidth="1"/>
  </cols>
  <sheetData>
    <row r="2" spans="2:6" ht="23.25" x14ac:dyDescent="0.35">
      <c r="B2" s="15" t="s">
        <v>22</v>
      </c>
      <c r="C2" s="16"/>
      <c r="D2" s="16"/>
      <c r="F2" s="2"/>
    </row>
    <row r="3" spans="2:6" ht="41.25" customHeight="1" x14ac:dyDescent="0.35">
      <c r="B3" s="21" t="s">
        <v>23</v>
      </c>
      <c r="C3" s="22"/>
      <c r="D3" s="22"/>
      <c r="F3" s="2"/>
    </row>
    <row r="5" spans="2:6" ht="47.25" x14ac:dyDescent="0.25">
      <c r="B5" s="7" t="s">
        <v>5</v>
      </c>
      <c r="C5" s="8" t="s">
        <v>10</v>
      </c>
      <c r="D5" s="9"/>
    </row>
    <row r="6" spans="2:6" ht="15.75" x14ac:dyDescent="0.25">
      <c r="B6" s="3" t="s">
        <v>0</v>
      </c>
      <c r="C6" s="6"/>
      <c r="D6" s="4" t="s">
        <v>4</v>
      </c>
      <c r="E6" s="1"/>
    </row>
    <row r="7" spans="2:6" ht="15.75" x14ac:dyDescent="0.25">
      <c r="B7" s="3" t="s">
        <v>1</v>
      </c>
      <c r="C7" s="6"/>
      <c r="D7" s="4" t="s">
        <v>4</v>
      </c>
      <c r="E7" s="1"/>
    </row>
    <row r="8" spans="2:6" ht="15.75" x14ac:dyDescent="0.25">
      <c r="B8" s="3" t="s">
        <v>2</v>
      </c>
      <c r="C8" s="6"/>
      <c r="D8" s="4" t="s">
        <v>4</v>
      </c>
      <c r="E8" s="1"/>
    </row>
    <row r="9" spans="2:6" ht="15.75" x14ac:dyDescent="0.25">
      <c r="B9" s="3" t="s">
        <v>3</v>
      </c>
      <c r="C9" s="6"/>
      <c r="D9" s="4" t="s">
        <v>4</v>
      </c>
      <c r="E9" s="1"/>
    </row>
    <row r="10" spans="2:6" x14ac:dyDescent="0.25">
      <c r="B10" s="1"/>
      <c r="C10" s="1"/>
      <c r="D10" s="1"/>
      <c r="E10" s="1"/>
    </row>
    <row r="12" spans="2:6" ht="36" customHeight="1" x14ac:dyDescent="0.3">
      <c r="B12" s="17" t="s">
        <v>6</v>
      </c>
      <c r="C12" s="18"/>
      <c r="D12" s="18"/>
    </row>
    <row r="14" spans="2:6" ht="18.75" x14ac:dyDescent="0.3">
      <c r="B14" s="5" t="s">
        <v>7</v>
      </c>
      <c r="C14" s="12">
        <f>(C6*70%)+C9</f>
        <v>0</v>
      </c>
      <c r="D14" s="13" t="s">
        <v>4</v>
      </c>
    </row>
    <row r="15" spans="2:6" ht="18.75" x14ac:dyDescent="0.3">
      <c r="B15" s="5" t="s">
        <v>8</v>
      </c>
      <c r="C15" s="12">
        <f>(C6*0.3)+C7+C8</f>
        <v>0</v>
      </c>
      <c r="D15" s="13" t="s">
        <v>4</v>
      </c>
    </row>
    <row r="17" spans="2:4" ht="18.75" x14ac:dyDescent="0.3">
      <c r="B17" s="19" t="s">
        <v>9</v>
      </c>
      <c r="C17" s="20"/>
      <c r="D17" s="20"/>
    </row>
    <row r="19" spans="2:4" ht="15.75" x14ac:dyDescent="0.25">
      <c r="B19" s="10" t="s">
        <v>12</v>
      </c>
      <c r="C19" s="14">
        <f>C15*17.1%</f>
        <v>0</v>
      </c>
      <c r="D19" s="11" t="s">
        <v>4</v>
      </c>
    </row>
    <row r="20" spans="2:4" ht="15.75" x14ac:dyDescent="0.25">
      <c r="B20" s="10" t="s">
        <v>13</v>
      </c>
      <c r="C20" s="14">
        <f>C15*6%</f>
        <v>0</v>
      </c>
      <c r="D20" s="11" t="s">
        <v>4</v>
      </c>
    </row>
    <row r="21" spans="2:4" ht="15.75" x14ac:dyDescent="0.25">
      <c r="B21" s="10" t="s">
        <v>14</v>
      </c>
      <c r="C21" s="14">
        <f>C15*3.1%</f>
        <v>0</v>
      </c>
      <c r="D21" s="11" t="s">
        <v>4</v>
      </c>
    </row>
    <row r="22" spans="2:4" ht="15.75" x14ac:dyDescent="0.25">
      <c r="B22" s="10" t="s">
        <v>15</v>
      </c>
      <c r="C22" s="14">
        <f>C15*56.5%</f>
        <v>0</v>
      </c>
      <c r="D22" s="11" t="s">
        <v>4</v>
      </c>
    </row>
    <row r="23" spans="2:4" ht="15.75" x14ac:dyDescent="0.25">
      <c r="B23" s="10" t="s">
        <v>16</v>
      </c>
      <c r="C23" s="14">
        <f>C15*12.2%</f>
        <v>0</v>
      </c>
      <c r="D23" s="11" t="s">
        <v>4</v>
      </c>
    </row>
    <row r="24" spans="2:4" ht="15.75" x14ac:dyDescent="0.25">
      <c r="B24" s="10" t="s">
        <v>17</v>
      </c>
      <c r="C24" s="14">
        <f>C15*0.6%</f>
        <v>0</v>
      </c>
      <c r="D24" s="11" t="s">
        <v>4</v>
      </c>
    </row>
    <row r="25" spans="2:4" ht="15.75" x14ac:dyDescent="0.25">
      <c r="B25" s="10" t="s">
        <v>18</v>
      </c>
      <c r="C25" s="14">
        <f>C15*1.3%</f>
        <v>0</v>
      </c>
      <c r="D25" s="11" t="s">
        <v>4</v>
      </c>
    </row>
    <row r="26" spans="2:4" ht="15.75" x14ac:dyDescent="0.25">
      <c r="B26" s="10" t="s">
        <v>21</v>
      </c>
      <c r="C26" s="14">
        <f>C15*0.4%</f>
        <v>0</v>
      </c>
      <c r="D26" s="11"/>
    </row>
    <row r="27" spans="2:4" ht="15.75" x14ac:dyDescent="0.25">
      <c r="B27" s="10" t="s">
        <v>19</v>
      </c>
      <c r="C27" s="14">
        <f>C15*2.7%</f>
        <v>0</v>
      </c>
      <c r="D27" s="11" t="s">
        <v>4</v>
      </c>
    </row>
    <row r="28" spans="2:4" ht="15.75" x14ac:dyDescent="0.25">
      <c r="B28" s="10" t="s">
        <v>20</v>
      </c>
      <c r="C28" s="14">
        <f>C15*0.1%</f>
        <v>0</v>
      </c>
      <c r="D28" s="11" t="s">
        <v>4</v>
      </c>
    </row>
    <row r="29" spans="2:4" ht="15.75" x14ac:dyDescent="0.25">
      <c r="B29" s="10" t="s">
        <v>11</v>
      </c>
      <c r="C29" s="14">
        <f>SUM(C19:C28)</f>
        <v>0</v>
      </c>
      <c r="D29" s="11" t="s">
        <v>4</v>
      </c>
    </row>
  </sheetData>
  <mergeCells count="4">
    <mergeCell ref="B2:D2"/>
    <mergeCell ref="B12:D12"/>
    <mergeCell ref="B17:D17"/>
    <mergeCell ref="B3:D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2016-04-04T08:14:38Z</dcterms:created>
  <dcterms:modified xsi:type="dcterms:W3CDTF">2025-03-06T03:53:53Z</dcterms:modified>
</cp:coreProperties>
</file>